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135" windowWidth="15015" windowHeight="8925" tabRatio="582"/>
  </bookViews>
  <sheets>
    <sheet name="BASE CALC" sheetId="25" r:id="rId1"/>
    <sheet name="IRRIG SCHED COMP" sheetId="23" r:id="rId2"/>
    <sheet name="Summary" sheetId="32" r:id="rId3"/>
    <sheet name="Coastal" sheetId="29" r:id="rId4"/>
    <sheet name="Central" sheetId="31" r:id="rId5"/>
    <sheet name="Foothill" sheetId="30" r:id="rId6"/>
    <sheet name="Mixed Use Meter Log" sheetId="26" r:id="rId7"/>
  </sheets>
  <definedNames>
    <definedName name="_xlnm.Print_Area" localSheetId="0">'BASE CALC'!$A$1:$M$46</definedName>
    <definedName name="_xlnm.Print_Area" localSheetId="1">'IRRIG SCHED COMP'!$A$1:$T$24</definedName>
    <definedName name="_xlnm.Print_Area" localSheetId="6">'Mixed Use Meter Log'!$A$1:$N$37</definedName>
  </definedNames>
  <calcPr calcId="145621"/>
</workbook>
</file>

<file path=xl/calcChain.xml><?xml version="1.0" encoding="utf-8"?>
<calcChain xmlns="http://schemas.openxmlformats.org/spreadsheetml/2006/main">
  <c r="G15" i="25" l="1"/>
  <c r="G16" i="25"/>
  <c r="G17" i="25"/>
  <c r="G18" i="25"/>
  <c r="G19" i="25"/>
  <c r="G20" i="25"/>
  <c r="G21" i="25"/>
  <c r="G22" i="25"/>
  <c r="G23" i="25"/>
  <c r="G24" i="25"/>
  <c r="G25" i="25"/>
  <c r="G14" i="25"/>
  <c r="G26" i="25" l="1"/>
  <c r="R204" i="31"/>
  <c r="F204" i="31"/>
  <c r="I204" i="31"/>
  <c r="L204" i="31"/>
  <c r="O204" i="31"/>
  <c r="C204" i="31"/>
  <c r="R81" i="29"/>
  <c r="O81" i="29"/>
  <c r="L81" i="29"/>
  <c r="I81" i="29"/>
  <c r="F81" i="29"/>
  <c r="C81" i="29"/>
  <c r="H15" i="25"/>
  <c r="H16" i="25"/>
  <c r="H17" i="25"/>
  <c r="H18" i="25"/>
  <c r="H19" i="25"/>
  <c r="H20" i="25"/>
  <c r="H21" i="25"/>
  <c r="H22" i="25"/>
  <c r="H23" i="25"/>
  <c r="H24" i="25"/>
  <c r="H25" i="25"/>
  <c r="H14" i="25"/>
  <c r="G329" i="32"/>
  <c r="G390" i="32"/>
  <c r="G453" i="32"/>
  <c r="G516" i="32"/>
  <c r="G577" i="32"/>
  <c r="G640" i="32"/>
  <c r="G701" i="32"/>
  <c r="G764" i="32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Q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Q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P172" i="31"/>
  <c r="P173" i="31"/>
  <c r="P174" i="31"/>
  <c r="P175" i="31"/>
  <c r="P176" i="31"/>
  <c r="P177" i="31"/>
  <c r="P178" i="31"/>
  <c r="P179" i="31"/>
  <c r="P180" i="31"/>
  <c r="P181" i="31"/>
  <c r="P182" i="31"/>
  <c r="P183" i="31"/>
  <c r="P184" i="31"/>
  <c r="P185" i="31"/>
  <c r="P186" i="31"/>
  <c r="P187" i="31"/>
  <c r="P188" i="31"/>
  <c r="P189" i="31"/>
  <c r="P190" i="31"/>
  <c r="P191" i="31"/>
  <c r="P192" i="31"/>
  <c r="P193" i="31"/>
  <c r="P194" i="31"/>
  <c r="P195" i="31"/>
  <c r="P196" i="31"/>
  <c r="P197" i="31"/>
  <c r="P198" i="31"/>
  <c r="P199" i="31"/>
  <c r="P200" i="31"/>
  <c r="P201" i="31"/>
  <c r="P202" i="31"/>
  <c r="P203" i="31"/>
  <c r="Q204" i="31"/>
  <c r="P205" i="31"/>
  <c r="P206" i="31"/>
  <c r="P207" i="31"/>
  <c r="Q265" i="31"/>
  <c r="P208" i="31"/>
  <c r="P209" i="31"/>
  <c r="P210" i="31"/>
  <c r="P211" i="31"/>
  <c r="P212" i="31"/>
  <c r="P213" i="31"/>
  <c r="P214" i="31"/>
  <c r="P215" i="31"/>
  <c r="P216" i="31"/>
  <c r="P217" i="31"/>
  <c r="P218" i="31"/>
  <c r="P219" i="31"/>
  <c r="P220" i="31"/>
  <c r="P221" i="31"/>
  <c r="P222" i="31"/>
  <c r="P223" i="31"/>
  <c r="P224" i="31"/>
  <c r="P225" i="31"/>
  <c r="P226" i="31"/>
  <c r="P227" i="31"/>
  <c r="P228" i="31"/>
  <c r="P229" i="31"/>
  <c r="P230" i="31"/>
  <c r="P231" i="31"/>
  <c r="P232" i="31"/>
  <c r="P233" i="31"/>
  <c r="P234" i="31"/>
  <c r="P235" i="31"/>
  <c r="P236" i="31"/>
  <c r="P237" i="31"/>
  <c r="P238" i="31"/>
  <c r="P239" i="31"/>
  <c r="P240" i="31"/>
  <c r="P241" i="31"/>
  <c r="P242" i="31"/>
  <c r="P243" i="31"/>
  <c r="P244" i="31"/>
  <c r="P245" i="31"/>
  <c r="P246" i="31"/>
  <c r="P247" i="31"/>
  <c r="P248" i="31"/>
  <c r="P249" i="31"/>
  <c r="P250" i="31"/>
  <c r="P251" i="31"/>
  <c r="P252" i="31"/>
  <c r="P253" i="31"/>
  <c r="P254" i="31"/>
  <c r="P255" i="31"/>
  <c r="P256" i="31"/>
  <c r="P257" i="31"/>
  <c r="P258" i="31"/>
  <c r="P259" i="31"/>
  <c r="P260" i="31"/>
  <c r="P261" i="31"/>
  <c r="P262" i="31"/>
  <c r="P263" i="31"/>
  <c r="P264" i="31"/>
  <c r="P266" i="31"/>
  <c r="P267" i="31"/>
  <c r="P268" i="31"/>
  <c r="P269" i="31"/>
  <c r="P270" i="31"/>
  <c r="P271" i="31"/>
  <c r="P272" i="31"/>
  <c r="P273" i="31"/>
  <c r="P274" i="31"/>
  <c r="P275" i="31"/>
  <c r="P276" i="31"/>
  <c r="P277" i="31"/>
  <c r="P278" i="31"/>
  <c r="P279" i="31"/>
  <c r="P280" i="31"/>
  <c r="P281" i="31"/>
  <c r="P282" i="31"/>
  <c r="P283" i="31"/>
  <c r="P284" i="31"/>
  <c r="P285" i="31"/>
  <c r="P286" i="31"/>
  <c r="P287" i="31"/>
  <c r="P288" i="31"/>
  <c r="P289" i="31"/>
  <c r="P290" i="31"/>
  <c r="P291" i="31"/>
  <c r="P292" i="31"/>
  <c r="P293" i="31"/>
  <c r="P294" i="31"/>
  <c r="P295" i="31"/>
  <c r="P296" i="31"/>
  <c r="P297" i="31"/>
  <c r="P298" i="31"/>
  <c r="P299" i="31"/>
  <c r="P300" i="31"/>
  <c r="P301" i="31"/>
  <c r="P302" i="31"/>
  <c r="P303" i="31"/>
  <c r="P304" i="31"/>
  <c r="P305" i="31"/>
  <c r="P306" i="31"/>
  <c r="P307" i="31"/>
  <c r="P308" i="31"/>
  <c r="P309" i="31"/>
  <c r="P310" i="31"/>
  <c r="P311" i="31"/>
  <c r="P312" i="31"/>
  <c r="P313" i="31"/>
  <c r="P314" i="31"/>
  <c r="P315" i="31"/>
  <c r="P316" i="31"/>
  <c r="P317" i="31"/>
  <c r="P318" i="31"/>
  <c r="P319" i="31"/>
  <c r="P320" i="31"/>
  <c r="P321" i="31"/>
  <c r="P322" i="31"/>
  <c r="P323" i="31"/>
  <c r="P324" i="31"/>
  <c r="P325" i="31"/>
  <c r="P326" i="31"/>
  <c r="P327" i="31"/>
  <c r="Q328" i="31"/>
  <c r="P329" i="31"/>
  <c r="P330" i="31"/>
  <c r="P331" i="31"/>
  <c r="Q389" i="31"/>
  <c r="P332" i="31"/>
  <c r="P333" i="31"/>
  <c r="P334" i="31"/>
  <c r="P335" i="31"/>
  <c r="P336" i="31"/>
  <c r="P337" i="31"/>
  <c r="P338" i="31"/>
  <c r="P339" i="31"/>
  <c r="P340" i="31"/>
  <c r="P341" i="31"/>
  <c r="P342" i="31"/>
  <c r="P343" i="31"/>
  <c r="P344" i="31"/>
  <c r="P345" i="31"/>
  <c r="P346" i="31"/>
  <c r="P347" i="31"/>
  <c r="P348" i="31"/>
  <c r="P349" i="31"/>
  <c r="P350" i="31"/>
  <c r="P351" i="31"/>
  <c r="P352" i="31"/>
  <c r="P353" i="31"/>
  <c r="P354" i="31"/>
  <c r="P355" i="31"/>
  <c r="P356" i="31"/>
  <c r="P357" i="31"/>
  <c r="P358" i="31"/>
  <c r="P359" i="31"/>
  <c r="P360" i="31"/>
  <c r="P361" i="31"/>
  <c r="P362" i="31"/>
  <c r="P363" i="31"/>
  <c r="P364" i="31"/>
  <c r="P365" i="31"/>
  <c r="P366" i="31"/>
  <c r="P367" i="31"/>
  <c r="P368" i="31"/>
  <c r="P369" i="31"/>
  <c r="P370" i="31"/>
  <c r="P371" i="31"/>
  <c r="P372" i="31"/>
  <c r="P373" i="31"/>
  <c r="P374" i="31"/>
  <c r="P375" i="31"/>
  <c r="P376" i="31"/>
  <c r="P377" i="31"/>
  <c r="P378" i="31"/>
  <c r="P379" i="31"/>
  <c r="P380" i="31"/>
  <c r="P381" i="31"/>
  <c r="P382" i="31"/>
  <c r="P383" i="31"/>
  <c r="P384" i="31"/>
  <c r="P385" i="31"/>
  <c r="P386" i="31"/>
  <c r="P387" i="31"/>
  <c r="P388" i="31"/>
  <c r="P390" i="31"/>
  <c r="P391" i="31"/>
  <c r="P392" i="31"/>
  <c r="P393" i="31"/>
  <c r="P394" i="31"/>
  <c r="P395" i="31"/>
  <c r="P396" i="31"/>
  <c r="P397" i="31"/>
  <c r="P398" i="31"/>
  <c r="P399" i="31"/>
  <c r="P400" i="31"/>
  <c r="P401" i="31"/>
  <c r="P402" i="31"/>
  <c r="P403" i="31"/>
  <c r="P404" i="31"/>
  <c r="P405" i="31"/>
  <c r="P406" i="31"/>
  <c r="P407" i="31"/>
  <c r="P408" i="31"/>
  <c r="P409" i="31"/>
  <c r="P410" i="31"/>
  <c r="P411" i="31"/>
  <c r="P412" i="31"/>
  <c r="P413" i="31"/>
  <c r="P414" i="31"/>
  <c r="P415" i="31"/>
  <c r="P416" i="31"/>
  <c r="P417" i="31"/>
  <c r="P418" i="31"/>
  <c r="P419" i="31"/>
  <c r="P420" i="31"/>
  <c r="P421" i="31"/>
  <c r="P422" i="31"/>
  <c r="P423" i="31"/>
  <c r="P424" i="31"/>
  <c r="P425" i="31"/>
  <c r="P426" i="31"/>
  <c r="P427" i="31"/>
  <c r="P428" i="31"/>
  <c r="P429" i="31"/>
  <c r="P430" i="31"/>
  <c r="P431" i="31"/>
  <c r="P432" i="31"/>
  <c r="P433" i="31"/>
  <c r="P434" i="31"/>
  <c r="P435" i="31"/>
  <c r="P436" i="31"/>
  <c r="P437" i="31"/>
  <c r="P438" i="31"/>
  <c r="P439" i="31"/>
  <c r="P440" i="31"/>
  <c r="P441" i="31"/>
  <c r="P442" i="31"/>
  <c r="P443" i="31"/>
  <c r="P444" i="31"/>
  <c r="P445" i="31"/>
  <c r="P446" i="31"/>
  <c r="P447" i="31"/>
  <c r="P448" i="31"/>
  <c r="P449" i="31"/>
  <c r="P450" i="31"/>
  <c r="P451" i="31"/>
  <c r="Q452" i="31"/>
  <c r="P453" i="31"/>
  <c r="P454" i="31"/>
  <c r="P455" i="31"/>
  <c r="P456" i="31"/>
  <c r="P457" i="31"/>
  <c r="P458" i="31"/>
  <c r="P459" i="31"/>
  <c r="P460" i="31"/>
  <c r="P461" i="31"/>
  <c r="P462" i="31"/>
  <c r="P463" i="31"/>
  <c r="P464" i="31"/>
  <c r="P465" i="31"/>
  <c r="P466" i="31"/>
  <c r="P467" i="31"/>
  <c r="P468" i="31"/>
  <c r="P469" i="31"/>
  <c r="P470" i="31"/>
  <c r="P471" i="31"/>
  <c r="P472" i="31"/>
  <c r="P473" i="31"/>
  <c r="P474" i="31"/>
  <c r="P475" i="31"/>
  <c r="P476" i="31"/>
  <c r="P477" i="31"/>
  <c r="P478" i="31"/>
  <c r="P479" i="31"/>
  <c r="P480" i="31"/>
  <c r="P481" i="31"/>
  <c r="P482" i="31"/>
  <c r="P483" i="31"/>
  <c r="P484" i="31"/>
  <c r="P485" i="31"/>
  <c r="P486" i="31"/>
  <c r="P487" i="31"/>
  <c r="P488" i="31"/>
  <c r="P489" i="31"/>
  <c r="P490" i="31"/>
  <c r="P491" i="31"/>
  <c r="P492" i="31"/>
  <c r="P493" i="31"/>
  <c r="P494" i="31"/>
  <c r="P495" i="31"/>
  <c r="P496" i="31"/>
  <c r="P497" i="31"/>
  <c r="P498" i="31"/>
  <c r="P499" i="31"/>
  <c r="P500" i="31"/>
  <c r="P501" i="31"/>
  <c r="P502" i="31"/>
  <c r="P503" i="31"/>
  <c r="P504" i="31"/>
  <c r="P505" i="31"/>
  <c r="P506" i="31"/>
  <c r="P507" i="31"/>
  <c r="P508" i="31"/>
  <c r="P509" i="31"/>
  <c r="P510" i="31"/>
  <c r="P511" i="31"/>
  <c r="P512" i="31"/>
  <c r="Q515" i="31"/>
  <c r="P513" i="31"/>
  <c r="P514" i="31"/>
  <c r="P516" i="31"/>
  <c r="P517" i="31"/>
  <c r="P518" i="31"/>
  <c r="P519" i="31"/>
  <c r="P520" i="31"/>
  <c r="P521" i="31"/>
  <c r="P522" i="31"/>
  <c r="P523" i="31"/>
  <c r="P524" i="31"/>
  <c r="P525" i="31"/>
  <c r="P526" i="31"/>
  <c r="P527" i="31"/>
  <c r="P528" i="31"/>
  <c r="P529" i="31"/>
  <c r="P530" i="31"/>
  <c r="P531" i="31"/>
  <c r="P532" i="31"/>
  <c r="P533" i="31"/>
  <c r="P534" i="31"/>
  <c r="P535" i="31"/>
  <c r="P536" i="31"/>
  <c r="P537" i="31"/>
  <c r="P538" i="31"/>
  <c r="P539" i="31"/>
  <c r="P540" i="31"/>
  <c r="P541" i="31"/>
  <c r="P542" i="31"/>
  <c r="P543" i="31"/>
  <c r="P544" i="31"/>
  <c r="P545" i="31"/>
  <c r="P546" i="31"/>
  <c r="P547" i="31"/>
  <c r="P548" i="31"/>
  <c r="P549" i="31"/>
  <c r="P550" i="31"/>
  <c r="P551" i="31"/>
  <c r="P552" i="31"/>
  <c r="P553" i="31"/>
  <c r="P554" i="31"/>
  <c r="P555" i="31"/>
  <c r="P556" i="31"/>
  <c r="P557" i="31"/>
  <c r="P558" i="31"/>
  <c r="P559" i="31"/>
  <c r="P560" i="31"/>
  <c r="P561" i="31"/>
  <c r="P562" i="31"/>
  <c r="P563" i="31"/>
  <c r="P564" i="31"/>
  <c r="P565" i="31"/>
  <c r="P566" i="31"/>
  <c r="P567" i="31"/>
  <c r="P568" i="31"/>
  <c r="P569" i="31"/>
  <c r="P570" i="31"/>
  <c r="P571" i="31"/>
  <c r="P572" i="31"/>
  <c r="P573" i="31"/>
  <c r="P574" i="31"/>
  <c r="P575" i="31"/>
  <c r="Q576" i="31"/>
  <c r="P577" i="31"/>
  <c r="P578" i="31"/>
  <c r="P579" i="31"/>
  <c r="P580" i="31"/>
  <c r="P581" i="31"/>
  <c r="P582" i="31"/>
  <c r="P583" i="31"/>
  <c r="P584" i="31"/>
  <c r="P585" i="31"/>
  <c r="P586" i="31"/>
  <c r="P587" i="31"/>
  <c r="P588" i="31"/>
  <c r="P589" i="31"/>
  <c r="P590" i="31"/>
  <c r="P591" i="31"/>
  <c r="P592" i="31"/>
  <c r="P593" i="31"/>
  <c r="P594" i="31"/>
  <c r="P595" i="31"/>
  <c r="P596" i="31"/>
  <c r="P597" i="31"/>
  <c r="P598" i="31"/>
  <c r="P599" i="31"/>
  <c r="P600" i="31"/>
  <c r="P601" i="31"/>
  <c r="P602" i="31"/>
  <c r="P603" i="31"/>
  <c r="P604" i="31"/>
  <c r="P605" i="31"/>
  <c r="P606" i="31"/>
  <c r="P607" i="31"/>
  <c r="P608" i="31"/>
  <c r="P609" i="31"/>
  <c r="P610" i="31"/>
  <c r="P611" i="31"/>
  <c r="P612" i="31"/>
  <c r="P613" i="31"/>
  <c r="P614" i="31"/>
  <c r="P615" i="31"/>
  <c r="P616" i="31"/>
  <c r="P617" i="31"/>
  <c r="P618" i="31"/>
  <c r="P619" i="31"/>
  <c r="P620" i="31"/>
  <c r="P621" i="31"/>
  <c r="P622" i="31"/>
  <c r="P623" i="31"/>
  <c r="P624" i="31"/>
  <c r="P625" i="31"/>
  <c r="P626" i="31"/>
  <c r="P627" i="31"/>
  <c r="P628" i="31"/>
  <c r="P629" i="31"/>
  <c r="P630" i="31"/>
  <c r="P631" i="31"/>
  <c r="P632" i="31"/>
  <c r="P633" i="31"/>
  <c r="P634" i="31"/>
  <c r="P635" i="31"/>
  <c r="P636" i="31"/>
  <c r="P637" i="31"/>
  <c r="P638" i="31"/>
  <c r="Q639" i="31"/>
  <c r="P640" i="31"/>
  <c r="P641" i="31"/>
  <c r="P642" i="31"/>
  <c r="P643" i="31"/>
  <c r="P644" i="31"/>
  <c r="P645" i="31"/>
  <c r="P646" i="31"/>
  <c r="P647" i="31"/>
  <c r="P648" i="31"/>
  <c r="P649" i="31"/>
  <c r="P650" i="31"/>
  <c r="P651" i="31"/>
  <c r="P652" i="31"/>
  <c r="P653" i="31"/>
  <c r="P654" i="31"/>
  <c r="P655" i="31"/>
  <c r="P656" i="31"/>
  <c r="P657" i="31"/>
  <c r="P658" i="31"/>
  <c r="P659" i="31"/>
  <c r="P660" i="31"/>
  <c r="P661" i="31"/>
  <c r="P662" i="31"/>
  <c r="P663" i="31"/>
  <c r="P664" i="31"/>
  <c r="P665" i="31"/>
  <c r="P666" i="31"/>
  <c r="P667" i="31"/>
  <c r="P668" i="31"/>
  <c r="P669" i="31"/>
  <c r="P670" i="31"/>
  <c r="P671" i="31"/>
  <c r="P672" i="31"/>
  <c r="P673" i="31"/>
  <c r="P674" i="31"/>
  <c r="P675" i="31"/>
  <c r="P676" i="31"/>
  <c r="P677" i="31"/>
  <c r="P678" i="31"/>
  <c r="P679" i="31"/>
  <c r="P680" i="31"/>
  <c r="P681" i="31"/>
  <c r="P682" i="31"/>
  <c r="P683" i="31"/>
  <c r="P684" i="31"/>
  <c r="P685" i="31"/>
  <c r="P686" i="31"/>
  <c r="P687" i="31"/>
  <c r="P688" i="31"/>
  <c r="P689" i="31"/>
  <c r="P690" i="31"/>
  <c r="P691" i="31"/>
  <c r="P692" i="31"/>
  <c r="P693" i="31"/>
  <c r="P694" i="31"/>
  <c r="P695" i="31"/>
  <c r="P696" i="31"/>
  <c r="P697" i="31"/>
  <c r="P698" i="31"/>
  <c r="P699" i="31"/>
  <c r="Q700" i="31"/>
  <c r="P701" i="31"/>
  <c r="P702" i="31"/>
  <c r="P703" i="31"/>
  <c r="P704" i="31"/>
  <c r="P705" i="31"/>
  <c r="P706" i="31"/>
  <c r="P707" i="31"/>
  <c r="P708" i="31"/>
  <c r="P709" i="31"/>
  <c r="P710" i="31"/>
  <c r="P711" i="31"/>
  <c r="P712" i="31"/>
  <c r="P713" i="31"/>
  <c r="P714" i="31"/>
  <c r="P715" i="31"/>
  <c r="P716" i="31"/>
  <c r="P717" i="31"/>
  <c r="P718" i="31"/>
  <c r="P719" i="31"/>
  <c r="P720" i="31"/>
  <c r="P721" i="31"/>
  <c r="P722" i="31"/>
  <c r="P723" i="31"/>
  <c r="P724" i="31"/>
  <c r="P725" i="31"/>
  <c r="P726" i="31"/>
  <c r="P727" i="31"/>
  <c r="P728" i="31"/>
  <c r="P729" i="31"/>
  <c r="P730" i="31"/>
  <c r="P731" i="31"/>
  <c r="P732" i="31"/>
  <c r="P733" i="31"/>
  <c r="P734" i="31"/>
  <c r="P735" i="31"/>
  <c r="P736" i="31"/>
  <c r="P737" i="31"/>
  <c r="P738" i="31"/>
  <c r="P739" i="31"/>
  <c r="P740" i="31"/>
  <c r="P741" i="31"/>
  <c r="P742" i="31"/>
  <c r="P743" i="31"/>
  <c r="P744" i="31"/>
  <c r="P745" i="31"/>
  <c r="P746" i="31"/>
  <c r="P747" i="31"/>
  <c r="P748" i="31"/>
  <c r="P749" i="31"/>
  <c r="P750" i="31"/>
  <c r="P751" i="31"/>
  <c r="P752" i="31"/>
  <c r="P753" i="31"/>
  <c r="P754" i="31"/>
  <c r="P755" i="31"/>
  <c r="P756" i="31"/>
  <c r="P757" i="31"/>
  <c r="P758" i="31"/>
  <c r="P759" i="31"/>
  <c r="P760" i="31"/>
  <c r="P761" i="31"/>
  <c r="P762" i="31"/>
  <c r="Q763" i="31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59" i="30"/>
  <c r="P60" i="30"/>
  <c r="P61" i="30"/>
  <c r="P62" i="30"/>
  <c r="P63" i="30"/>
  <c r="P64" i="30"/>
  <c r="P65" i="30"/>
  <c r="P66" i="30"/>
  <c r="P67" i="30"/>
  <c r="P68" i="30"/>
  <c r="P69" i="30"/>
  <c r="P70" i="30"/>
  <c r="P71" i="30"/>
  <c r="P72" i="30"/>
  <c r="P73" i="30"/>
  <c r="P74" i="30"/>
  <c r="P75" i="30"/>
  <c r="P76" i="30"/>
  <c r="P77" i="30"/>
  <c r="P78" i="30"/>
  <c r="P79" i="30"/>
  <c r="P80" i="30"/>
  <c r="Q81" i="30"/>
  <c r="P82" i="30"/>
  <c r="P83" i="30"/>
  <c r="P84" i="30"/>
  <c r="P85" i="30"/>
  <c r="P86" i="30"/>
  <c r="P87" i="30"/>
  <c r="P88" i="30"/>
  <c r="P89" i="30"/>
  <c r="P90" i="30"/>
  <c r="P91" i="30"/>
  <c r="P92" i="30"/>
  <c r="P93" i="30"/>
  <c r="P94" i="30"/>
  <c r="P95" i="30"/>
  <c r="P96" i="30"/>
  <c r="P97" i="30"/>
  <c r="P98" i="30"/>
  <c r="P99" i="30"/>
  <c r="P100" i="30"/>
  <c r="P101" i="30"/>
  <c r="P102" i="30"/>
  <c r="P103" i="30"/>
  <c r="P104" i="30"/>
  <c r="P105" i="30"/>
  <c r="P106" i="30"/>
  <c r="P107" i="30"/>
  <c r="P108" i="30"/>
  <c r="P109" i="30"/>
  <c r="P110" i="30"/>
  <c r="P111" i="30"/>
  <c r="P112" i="30"/>
  <c r="P113" i="30"/>
  <c r="P114" i="30"/>
  <c r="P115" i="30"/>
  <c r="P116" i="30"/>
  <c r="P117" i="30"/>
  <c r="P118" i="30"/>
  <c r="P119" i="30"/>
  <c r="P120" i="30"/>
  <c r="P121" i="30"/>
  <c r="P122" i="30"/>
  <c r="P123" i="30"/>
  <c r="P124" i="30"/>
  <c r="P125" i="30"/>
  <c r="P126" i="30"/>
  <c r="P127" i="30"/>
  <c r="P128" i="30"/>
  <c r="P129" i="30"/>
  <c r="P130" i="30"/>
  <c r="P131" i="30"/>
  <c r="P132" i="30"/>
  <c r="P133" i="30"/>
  <c r="P134" i="30"/>
  <c r="P135" i="30"/>
  <c r="P136" i="30"/>
  <c r="P137" i="30"/>
  <c r="P138" i="30"/>
  <c r="P139" i="30"/>
  <c r="P140" i="30"/>
  <c r="Q140" i="30"/>
  <c r="P141" i="30"/>
  <c r="P142" i="30"/>
  <c r="P143" i="30"/>
  <c r="P144" i="30"/>
  <c r="P145" i="30"/>
  <c r="P146" i="30"/>
  <c r="P147" i="30"/>
  <c r="P148" i="30"/>
  <c r="P149" i="30"/>
  <c r="P150" i="30"/>
  <c r="P151" i="30"/>
  <c r="P152" i="30"/>
  <c r="P153" i="30"/>
  <c r="P154" i="30"/>
  <c r="P155" i="30"/>
  <c r="P156" i="30"/>
  <c r="P157" i="30"/>
  <c r="P158" i="30"/>
  <c r="P159" i="30"/>
  <c r="P160" i="30"/>
  <c r="P161" i="30"/>
  <c r="P162" i="30"/>
  <c r="P163" i="30"/>
  <c r="P164" i="30"/>
  <c r="P165" i="30"/>
  <c r="P166" i="30"/>
  <c r="P167" i="30"/>
  <c r="P168" i="30"/>
  <c r="P169" i="30"/>
  <c r="P170" i="30"/>
  <c r="P171" i="30"/>
  <c r="P172" i="30"/>
  <c r="P173" i="30"/>
  <c r="P174" i="30"/>
  <c r="P175" i="30"/>
  <c r="P176" i="30"/>
  <c r="P177" i="30"/>
  <c r="P178" i="30"/>
  <c r="P179" i="30"/>
  <c r="P180" i="30"/>
  <c r="P181" i="30"/>
  <c r="P182" i="30"/>
  <c r="P183" i="30"/>
  <c r="P184" i="30"/>
  <c r="P185" i="30"/>
  <c r="P186" i="30"/>
  <c r="P187" i="30"/>
  <c r="P188" i="30"/>
  <c r="P189" i="30"/>
  <c r="P190" i="30"/>
  <c r="P191" i="30"/>
  <c r="P192" i="30"/>
  <c r="P193" i="30"/>
  <c r="P194" i="30"/>
  <c r="P195" i="30"/>
  <c r="P196" i="30"/>
  <c r="P197" i="30"/>
  <c r="P198" i="30"/>
  <c r="P199" i="30"/>
  <c r="P200" i="30"/>
  <c r="P201" i="30"/>
  <c r="P202" i="30"/>
  <c r="P203" i="30"/>
  <c r="Q204" i="30"/>
  <c r="P205" i="30"/>
  <c r="P206" i="30"/>
  <c r="P207" i="30"/>
  <c r="Q265" i="30"/>
  <c r="P208" i="30"/>
  <c r="P209" i="30"/>
  <c r="P210" i="30"/>
  <c r="P211" i="30"/>
  <c r="P212" i="30"/>
  <c r="P213" i="30"/>
  <c r="P214" i="30"/>
  <c r="P215" i="30"/>
  <c r="P216" i="30"/>
  <c r="P217" i="30"/>
  <c r="P218" i="30"/>
  <c r="P219" i="30"/>
  <c r="P220" i="30"/>
  <c r="P221" i="30"/>
  <c r="P222" i="30"/>
  <c r="P223" i="30"/>
  <c r="P224" i="30"/>
  <c r="P225" i="30"/>
  <c r="P226" i="30"/>
  <c r="P227" i="30"/>
  <c r="P228" i="30"/>
  <c r="P229" i="30"/>
  <c r="P230" i="30"/>
  <c r="P231" i="30"/>
  <c r="P232" i="30"/>
  <c r="P233" i="30"/>
  <c r="P234" i="30"/>
  <c r="P235" i="30"/>
  <c r="P236" i="30"/>
  <c r="P237" i="30"/>
  <c r="P238" i="30"/>
  <c r="P239" i="30"/>
  <c r="P240" i="30"/>
  <c r="P241" i="30"/>
  <c r="P242" i="30"/>
  <c r="P243" i="30"/>
  <c r="P244" i="30"/>
  <c r="P245" i="30"/>
  <c r="P246" i="30"/>
  <c r="P247" i="30"/>
  <c r="P248" i="30"/>
  <c r="P249" i="30"/>
  <c r="P250" i="30"/>
  <c r="P251" i="30"/>
  <c r="P252" i="30"/>
  <c r="P253" i="30"/>
  <c r="P254" i="30"/>
  <c r="P255" i="30"/>
  <c r="P256" i="30"/>
  <c r="P257" i="30"/>
  <c r="P258" i="30"/>
  <c r="P259" i="30"/>
  <c r="P260" i="30"/>
  <c r="P261" i="30"/>
  <c r="P262" i="30"/>
  <c r="P263" i="30"/>
  <c r="P264" i="30"/>
  <c r="P266" i="30"/>
  <c r="P267" i="30"/>
  <c r="P268" i="30"/>
  <c r="P269" i="30"/>
  <c r="P270" i="30"/>
  <c r="P271" i="30"/>
  <c r="P272" i="30"/>
  <c r="P273" i="30"/>
  <c r="P274" i="30"/>
  <c r="P275" i="30"/>
  <c r="P276" i="30"/>
  <c r="P277" i="30"/>
  <c r="P278" i="30"/>
  <c r="P279" i="30"/>
  <c r="P280" i="30"/>
  <c r="P281" i="30"/>
  <c r="P282" i="30"/>
  <c r="P283" i="30"/>
  <c r="P284" i="30"/>
  <c r="P285" i="30"/>
  <c r="P286" i="30"/>
  <c r="P287" i="30"/>
  <c r="P288" i="30"/>
  <c r="P289" i="30"/>
  <c r="P290" i="30"/>
  <c r="P291" i="30"/>
  <c r="P292" i="30"/>
  <c r="P293" i="30"/>
  <c r="P294" i="30"/>
  <c r="P295" i="30"/>
  <c r="P296" i="30"/>
  <c r="P297" i="30"/>
  <c r="P298" i="30"/>
  <c r="P299" i="30"/>
  <c r="P300" i="30"/>
  <c r="P301" i="30"/>
  <c r="P302" i="30"/>
  <c r="P303" i="30"/>
  <c r="P304" i="30"/>
  <c r="P305" i="30"/>
  <c r="P306" i="30"/>
  <c r="P307" i="30"/>
  <c r="P308" i="30"/>
  <c r="P309" i="30"/>
  <c r="P310" i="30"/>
  <c r="P311" i="30"/>
  <c r="P312" i="30"/>
  <c r="P313" i="30"/>
  <c r="P314" i="30"/>
  <c r="P315" i="30"/>
  <c r="P316" i="30"/>
  <c r="P317" i="30"/>
  <c r="P318" i="30"/>
  <c r="P319" i="30"/>
  <c r="P320" i="30"/>
  <c r="P321" i="30"/>
  <c r="P322" i="30"/>
  <c r="P323" i="30"/>
  <c r="P324" i="30"/>
  <c r="P325" i="30"/>
  <c r="P326" i="30"/>
  <c r="P327" i="30"/>
  <c r="Q328" i="30"/>
  <c r="P329" i="30"/>
  <c r="P330" i="30"/>
  <c r="P331" i="30"/>
  <c r="Q389" i="30"/>
  <c r="P332" i="30"/>
  <c r="P333" i="30"/>
  <c r="P334" i="30"/>
  <c r="P335" i="30"/>
  <c r="P336" i="30"/>
  <c r="P337" i="30"/>
  <c r="P338" i="30"/>
  <c r="P339" i="30"/>
  <c r="P340" i="30"/>
  <c r="P341" i="30"/>
  <c r="P342" i="30"/>
  <c r="P343" i="30"/>
  <c r="P344" i="30"/>
  <c r="P345" i="30"/>
  <c r="P346" i="30"/>
  <c r="P347" i="30"/>
  <c r="P348" i="30"/>
  <c r="P349" i="30"/>
  <c r="P350" i="30"/>
  <c r="P351" i="30"/>
  <c r="P352" i="30"/>
  <c r="P353" i="30"/>
  <c r="P354" i="30"/>
  <c r="P355" i="30"/>
  <c r="P356" i="30"/>
  <c r="P357" i="30"/>
  <c r="P358" i="30"/>
  <c r="P359" i="30"/>
  <c r="P360" i="30"/>
  <c r="P361" i="30"/>
  <c r="P362" i="30"/>
  <c r="P363" i="30"/>
  <c r="P364" i="30"/>
  <c r="P365" i="30"/>
  <c r="P366" i="30"/>
  <c r="P367" i="30"/>
  <c r="P368" i="30"/>
  <c r="P369" i="30"/>
  <c r="P370" i="30"/>
  <c r="P371" i="30"/>
  <c r="P372" i="30"/>
  <c r="P373" i="30"/>
  <c r="P374" i="30"/>
  <c r="P375" i="30"/>
  <c r="P376" i="30"/>
  <c r="P377" i="30"/>
  <c r="P378" i="30"/>
  <c r="P379" i="30"/>
  <c r="P380" i="30"/>
  <c r="P381" i="30"/>
  <c r="P382" i="30"/>
  <c r="P383" i="30"/>
  <c r="P384" i="30"/>
  <c r="P385" i="30"/>
  <c r="P386" i="30"/>
  <c r="P387" i="30"/>
  <c r="P388" i="30"/>
  <c r="P390" i="30"/>
  <c r="P391" i="30"/>
  <c r="P392" i="30"/>
  <c r="P393" i="30"/>
  <c r="P394" i="30"/>
  <c r="P395" i="30"/>
  <c r="P396" i="30"/>
  <c r="P397" i="30"/>
  <c r="P398" i="30"/>
  <c r="P399" i="30"/>
  <c r="P400" i="30"/>
  <c r="P401" i="30"/>
  <c r="P402" i="30"/>
  <c r="P403" i="30"/>
  <c r="P404" i="30"/>
  <c r="P405" i="30"/>
  <c r="P406" i="30"/>
  <c r="P407" i="30"/>
  <c r="P408" i="30"/>
  <c r="P409" i="30"/>
  <c r="P410" i="30"/>
  <c r="P411" i="30"/>
  <c r="P412" i="30"/>
  <c r="P413" i="30"/>
  <c r="P414" i="30"/>
  <c r="P415" i="30"/>
  <c r="P416" i="30"/>
  <c r="P417" i="30"/>
  <c r="P418" i="30"/>
  <c r="P419" i="30"/>
  <c r="P420" i="30"/>
  <c r="P421" i="30"/>
  <c r="P422" i="30"/>
  <c r="P423" i="30"/>
  <c r="P424" i="30"/>
  <c r="P425" i="30"/>
  <c r="P426" i="30"/>
  <c r="P427" i="30"/>
  <c r="P428" i="30"/>
  <c r="P429" i="30"/>
  <c r="P430" i="30"/>
  <c r="P431" i="30"/>
  <c r="P432" i="30"/>
  <c r="P433" i="30"/>
  <c r="P434" i="30"/>
  <c r="P435" i="30"/>
  <c r="P436" i="30"/>
  <c r="P437" i="30"/>
  <c r="P438" i="30"/>
  <c r="P439" i="30"/>
  <c r="P440" i="30"/>
  <c r="P441" i="30"/>
  <c r="P442" i="30"/>
  <c r="P443" i="30"/>
  <c r="P444" i="30"/>
  <c r="P445" i="30"/>
  <c r="P446" i="30"/>
  <c r="P447" i="30"/>
  <c r="P448" i="30"/>
  <c r="P449" i="30"/>
  <c r="P450" i="30"/>
  <c r="P451" i="30"/>
  <c r="Q452" i="30"/>
  <c r="P453" i="30"/>
  <c r="P454" i="30"/>
  <c r="P455" i="30"/>
  <c r="P456" i="30"/>
  <c r="P457" i="30"/>
  <c r="P458" i="30"/>
  <c r="P459" i="30"/>
  <c r="P460" i="30"/>
  <c r="P461" i="30"/>
  <c r="P462" i="30"/>
  <c r="P463" i="30"/>
  <c r="P464" i="30"/>
  <c r="P465" i="30"/>
  <c r="P466" i="30"/>
  <c r="P467" i="30"/>
  <c r="P468" i="30"/>
  <c r="P469" i="30"/>
  <c r="P470" i="30"/>
  <c r="P471" i="30"/>
  <c r="P472" i="30"/>
  <c r="P473" i="30"/>
  <c r="P474" i="30"/>
  <c r="P475" i="30"/>
  <c r="P476" i="30"/>
  <c r="P477" i="30"/>
  <c r="P478" i="30"/>
  <c r="P479" i="30"/>
  <c r="P480" i="30"/>
  <c r="P481" i="30"/>
  <c r="P482" i="30"/>
  <c r="P483" i="30"/>
  <c r="P484" i="30"/>
  <c r="P485" i="30"/>
  <c r="P486" i="30"/>
  <c r="P487" i="30"/>
  <c r="P488" i="30"/>
  <c r="P489" i="30"/>
  <c r="P490" i="30"/>
  <c r="P491" i="30"/>
  <c r="P492" i="30"/>
  <c r="P493" i="30"/>
  <c r="P494" i="30"/>
  <c r="P495" i="30"/>
  <c r="P496" i="30"/>
  <c r="P497" i="30"/>
  <c r="P498" i="30"/>
  <c r="P499" i="30"/>
  <c r="P500" i="30"/>
  <c r="P501" i="30"/>
  <c r="P502" i="30"/>
  <c r="P503" i="30"/>
  <c r="P504" i="30"/>
  <c r="P505" i="30"/>
  <c r="P506" i="30"/>
  <c r="P507" i="30"/>
  <c r="P508" i="30"/>
  <c r="P509" i="30"/>
  <c r="P510" i="30"/>
  <c r="P511" i="30"/>
  <c r="P512" i="30"/>
  <c r="P513" i="30"/>
  <c r="P514" i="30"/>
  <c r="Q515" i="30"/>
  <c r="P516" i="30"/>
  <c r="P517" i="30"/>
  <c r="P518" i="30"/>
  <c r="P519" i="30"/>
  <c r="P520" i="30"/>
  <c r="P521" i="30"/>
  <c r="P522" i="30"/>
  <c r="P523" i="30"/>
  <c r="P524" i="30"/>
  <c r="P525" i="30"/>
  <c r="P526" i="30"/>
  <c r="P527" i="30"/>
  <c r="P528" i="30"/>
  <c r="P529" i="30"/>
  <c r="P530" i="30"/>
  <c r="P531" i="30"/>
  <c r="P532" i="30"/>
  <c r="P533" i="30"/>
  <c r="P534" i="30"/>
  <c r="P535" i="30"/>
  <c r="P536" i="30"/>
  <c r="P537" i="30"/>
  <c r="P538" i="30"/>
  <c r="P539" i="30"/>
  <c r="P540" i="30"/>
  <c r="P541" i="30"/>
  <c r="P542" i="30"/>
  <c r="P543" i="30"/>
  <c r="P544" i="30"/>
  <c r="P545" i="30"/>
  <c r="P546" i="30"/>
  <c r="P547" i="30"/>
  <c r="P548" i="30"/>
  <c r="P549" i="30"/>
  <c r="P550" i="30"/>
  <c r="P551" i="30"/>
  <c r="P552" i="30"/>
  <c r="P553" i="30"/>
  <c r="P554" i="30"/>
  <c r="P555" i="30"/>
  <c r="P556" i="30"/>
  <c r="P557" i="30"/>
  <c r="P558" i="30"/>
  <c r="P559" i="30"/>
  <c r="P560" i="30"/>
  <c r="P561" i="30"/>
  <c r="P562" i="30"/>
  <c r="P563" i="30"/>
  <c r="P564" i="30"/>
  <c r="P565" i="30"/>
  <c r="P566" i="30"/>
  <c r="P567" i="30"/>
  <c r="P568" i="30"/>
  <c r="P569" i="30"/>
  <c r="P570" i="30"/>
  <c r="P571" i="30"/>
  <c r="P572" i="30"/>
  <c r="P573" i="30"/>
  <c r="P574" i="30"/>
  <c r="P575" i="30"/>
  <c r="Q576" i="30"/>
  <c r="P577" i="30"/>
  <c r="P578" i="30"/>
  <c r="P579" i="30"/>
  <c r="P580" i="30"/>
  <c r="P581" i="30"/>
  <c r="P582" i="30"/>
  <c r="P583" i="30"/>
  <c r="P584" i="30"/>
  <c r="P585" i="30"/>
  <c r="P586" i="30"/>
  <c r="P587" i="30"/>
  <c r="P588" i="30"/>
  <c r="P589" i="30"/>
  <c r="P590" i="30"/>
  <c r="P591" i="30"/>
  <c r="P592" i="30"/>
  <c r="P593" i="30"/>
  <c r="P594" i="30"/>
  <c r="P595" i="30"/>
  <c r="P596" i="30"/>
  <c r="P597" i="30"/>
  <c r="P598" i="30"/>
  <c r="P599" i="30"/>
  <c r="P600" i="30"/>
  <c r="P601" i="30"/>
  <c r="P602" i="30"/>
  <c r="P603" i="30"/>
  <c r="P604" i="30"/>
  <c r="P605" i="30"/>
  <c r="P606" i="30"/>
  <c r="P607" i="30"/>
  <c r="P608" i="30"/>
  <c r="P609" i="30"/>
  <c r="P610" i="30"/>
  <c r="P611" i="30"/>
  <c r="P612" i="30"/>
  <c r="P613" i="30"/>
  <c r="P614" i="30"/>
  <c r="P615" i="30"/>
  <c r="P616" i="30"/>
  <c r="P617" i="30"/>
  <c r="P618" i="30"/>
  <c r="P619" i="30"/>
  <c r="P620" i="30"/>
  <c r="P621" i="30"/>
  <c r="P622" i="30"/>
  <c r="P623" i="30"/>
  <c r="P624" i="30"/>
  <c r="P625" i="30"/>
  <c r="P626" i="30"/>
  <c r="P627" i="30"/>
  <c r="P628" i="30"/>
  <c r="P629" i="30"/>
  <c r="P630" i="30"/>
  <c r="P631" i="30"/>
  <c r="P632" i="30"/>
  <c r="P633" i="30"/>
  <c r="P634" i="30"/>
  <c r="P635" i="30"/>
  <c r="P636" i="30"/>
  <c r="Q639" i="30"/>
  <c r="P637" i="30"/>
  <c r="P638" i="30"/>
  <c r="P640" i="30"/>
  <c r="P641" i="30"/>
  <c r="P642" i="30"/>
  <c r="P643" i="30"/>
  <c r="P644" i="30"/>
  <c r="P645" i="30"/>
  <c r="P646" i="30"/>
  <c r="P647" i="30"/>
  <c r="P648" i="30"/>
  <c r="P649" i="30"/>
  <c r="P650" i="30"/>
  <c r="P651" i="30"/>
  <c r="P652" i="30"/>
  <c r="P653" i="30"/>
  <c r="P654" i="30"/>
  <c r="P655" i="30"/>
  <c r="P656" i="30"/>
  <c r="P657" i="30"/>
  <c r="P658" i="30"/>
  <c r="P659" i="30"/>
  <c r="P660" i="30"/>
  <c r="P661" i="30"/>
  <c r="P662" i="30"/>
  <c r="P663" i="30"/>
  <c r="P664" i="30"/>
  <c r="P665" i="30"/>
  <c r="P666" i="30"/>
  <c r="P667" i="30"/>
  <c r="P668" i="30"/>
  <c r="P669" i="30"/>
  <c r="P670" i="30"/>
  <c r="P671" i="30"/>
  <c r="P672" i="30"/>
  <c r="P673" i="30"/>
  <c r="P674" i="30"/>
  <c r="P675" i="30"/>
  <c r="P676" i="30"/>
  <c r="P677" i="30"/>
  <c r="P678" i="30"/>
  <c r="P679" i="30"/>
  <c r="P680" i="30"/>
  <c r="P681" i="30"/>
  <c r="P682" i="30"/>
  <c r="P683" i="30"/>
  <c r="P684" i="30"/>
  <c r="P685" i="30"/>
  <c r="P686" i="30"/>
  <c r="P687" i="30"/>
  <c r="P688" i="30"/>
  <c r="P689" i="30"/>
  <c r="P690" i="30"/>
  <c r="P691" i="30"/>
  <c r="P692" i="30"/>
  <c r="P693" i="30"/>
  <c r="P694" i="30"/>
  <c r="P695" i="30"/>
  <c r="P696" i="30"/>
  <c r="P697" i="30"/>
  <c r="P698" i="30"/>
  <c r="P699" i="30"/>
  <c r="Q700" i="30"/>
  <c r="P701" i="30"/>
  <c r="P702" i="30"/>
  <c r="P703" i="30"/>
  <c r="P704" i="30"/>
  <c r="P705" i="30"/>
  <c r="P706" i="30"/>
  <c r="P707" i="30"/>
  <c r="P708" i="30"/>
  <c r="P709" i="30"/>
  <c r="P710" i="30"/>
  <c r="P711" i="30"/>
  <c r="P712" i="30"/>
  <c r="P713" i="30"/>
  <c r="P714" i="30"/>
  <c r="P715" i="30"/>
  <c r="P716" i="30"/>
  <c r="P717" i="30"/>
  <c r="P718" i="30"/>
  <c r="P719" i="30"/>
  <c r="Q763" i="30"/>
  <c r="P720" i="30"/>
  <c r="P721" i="30"/>
  <c r="P722" i="30"/>
  <c r="P723" i="30"/>
  <c r="P724" i="30"/>
  <c r="P725" i="30"/>
  <c r="P726" i="30"/>
  <c r="P727" i="30"/>
  <c r="P728" i="30"/>
  <c r="P729" i="30"/>
  <c r="P730" i="30"/>
  <c r="P731" i="30"/>
  <c r="P732" i="30"/>
  <c r="P733" i="30"/>
  <c r="P734" i="30"/>
  <c r="P735" i="30"/>
  <c r="P736" i="30"/>
  <c r="P737" i="30"/>
  <c r="P738" i="30"/>
  <c r="P739" i="30"/>
  <c r="P740" i="30"/>
  <c r="P741" i="30"/>
  <c r="P742" i="30"/>
  <c r="P743" i="30"/>
  <c r="P744" i="30"/>
  <c r="P745" i="30"/>
  <c r="P746" i="30"/>
  <c r="P747" i="30"/>
  <c r="P748" i="30"/>
  <c r="P749" i="30"/>
  <c r="P750" i="30"/>
  <c r="P751" i="30"/>
  <c r="P752" i="30"/>
  <c r="P753" i="30"/>
  <c r="P754" i="30"/>
  <c r="P755" i="30"/>
  <c r="P756" i="30"/>
  <c r="P757" i="30"/>
  <c r="P758" i="30"/>
  <c r="P759" i="30"/>
  <c r="P760" i="30"/>
  <c r="P761" i="30"/>
  <c r="P762" i="30"/>
  <c r="P19" i="29"/>
  <c r="P20" i="29"/>
  <c r="Q81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P54" i="29"/>
  <c r="P55" i="29"/>
  <c r="P56" i="29"/>
  <c r="P57" i="29"/>
  <c r="P58" i="29"/>
  <c r="P59" i="29"/>
  <c r="P60" i="29"/>
  <c r="P61" i="29"/>
  <c r="P62" i="29"/>
  <c r="P63" i="29"/>
  <c r="P64" i="29"/>
  <c r="P65" i="29"/>
  <c r="P66" i="29"/>
  <c r="P67" i="29"/>
  <c r="P68" i="29"/>
  <c r="P69" i="29"/>
  <c r="P70" i="29"/>
  <c r="P71" i="29"/>
  <c r="P72" i="29"/>
  <c r="P73" i="29"/>
  <c r="P74" i="29"/>
  <c r="P75" i="29"/>
  <c r="P76" i="29"/>
  <c r="P77" i="29"/>
  <c r="P78" i="29"/>
  <c r="P79" i="29"/>
  <c r="P80" i="29"/>
  <c r="P81" i="29"/>
  <c r="P82" i="29"/>
  <c r="P83" i="29"/>
  <c r="Q140" i="29"/>
  <c r="P84" i="29"/>
  <c r="P85" i="29"/>
  <c r="P86" i="29"/>
  <c r="P87" i="29"/>
  <c r="P88" i="29"/>
  <c r="P89" i="29"/>
  <c r="P90" i="29"/>
  <c r="P91" i="29"/>
  <c r="P92" i="29"/>
  <c r="P93" i="29"/>
  <c r="P94" i="29"/>
  <c r="P95" i="29"/>
  <c r="P96" i="29"/>
  <c r="P97" i="29"/>
  <c r="P98" i="29"/>
  <c r="P99" i="29"/>
  <c r="P100" i="29"/>
  <c r="P101" i="29"/>
  <c r="P102" i="29"/>
  <c r="P103" i="29"/>
  <c r="P104" i="29"/>
  <c r="P105" i="29"/>
  <c r="P106" i="29"/>
  <c r="P107" i="29"/>
  <c r="P108" i="29"/>
  <c r="P109" i="29"/>
  <c r="P110" i="29"/>
  <c r="P111" i="29"/>
  <c r="P112" i="29"/>
  <c r="P113" i="29"/>
  <c r="P114" i="29"/>
  <c r="P115" i="29"/>
  <c r="P116" i="29"/>
  <c r="P117" i="29"/>
  <c r="P118" i="29"/>
  <c r="P119" i="29"/>
  <c r="P120" i="29"/>
  <c r="P121" i="29"/>
  <c r="P122" i="29"/>
  <c r="P123" i="29"/>
  <c r="P124" i="29"/>
  <c r="P125" i="29"/>
  <c r="P126" i="29"/>
  <c r="P127" i="29"/>
  <c r="P128" i="29"/>
  <c r="P129" i="29"/>
  <c r="P130" i="29"/>
  <c r="P131" i="29"/>
  <c r="P132" i="29"/>
  <c r="P133" i="29"/>
  <c r="P134" i="29"/>
  <c r="P135" i="29"/>
  <c r="P136" i="29"/>
  <c r="P137" i="29"/>
  <c r="P138" i="29"/>
  <c r="P139" i="29"/>
  <c r="P140" i="29"/>
  <c r="P141" i="29"/>
  <c r="P142" i="29"/>
  <c r="Q204" i="29"/>
  <c r="P143" i="29"/>
  <c r="P144" i="29"/>
  <c r="P145" i="29"/>
  <c r="P146" i="29"/>
  <c r="P147" i="29"/>
  <c r="P148" i="29"/>
  <c r="P149" i="29"/>
  <c r="P150" i="29"/>
  <c r="P151" i="29"/>
  <c r="P152" i="29"/>
  <c r="P153" i="29"/>
  <c r="P154" i="29"/>
  <c r="P155" i="29"/>
  <c r="P156" i="29"/>
  <c r="P157" i="29"/>
  <c r="P158" i="29"/>
  <c r="P159" i="29"/>
  <c r="P160" i="29"/>
  <c r="P161" i="29"/>
  <c r="P162" i="29"/>
  <c r="P163" i="29"/>
  <c r="P164" i="29"/>
  <c r="P165" i="29"/>
  <c r="P166" i="29"/>
  <c r="P167" i="29"/>
  <c r="P168" i="29"/>
  <c r="P169" i="29"/>
  <c r="P170" i="29"/>
  <c r="P171" i="29"/>
  <c r="P172" i="29"/>
  <c r="P173" i="29"/>
  <c r="P174" i="29"/>
  <c r="P175" i="29"/>
  <c r="P176" i="29"/>
  <c r="P177" i="29"/>
  <c r="P178" i="29"/>
  <c r="P179" i="29"/>
  <c r="P180" i="29"/>
  <c r="P181" i="29"/>
  <c r="P182" i="29"/>
  <c r="P183" i="29"/>
  <c r="P184" i="29"/>
  <c r="P185" i="29"/>
  <c r="P186" i="29"/>
  <c r="P187" i="29"/>
  <c r="P188" i="29"/>
  <c r="P189" i="29"/>
  <c r="P190" i="29"/>
  <c r="P191" i="29"/>
  <c r="P192" i="29"/>
  <c r="P193" i="29"/>
  <c r="P194" i="29"/>
  <c r="P195" i="29"/>
  <c r="P196" i="29"/>
  <c r="P197" i="29"/>
  <c r="P198" i="29"/>
  <c r="P199" i="29"/>
  <c r="P200" i="29"/>
  <c r="P201" i="29"/>
  <c r="P202" i="29"/>
  <c r="P203" i="29"/>
  <c r="P205" i="29"/>
  <c r="P206" i="29"/>
  <c r="P207" i="29"/>
  <c r="P208" i="29"/>
  <c r="P209" i="29"/>
  <c r="P210" i="29"/>
  <c r="P211" i="29"/>
  <c r="P212" i="29"/>
  <c r="P213" i="29"/>
  <c r="P214" i="29"/>
  <c r="P215" i="29"/>
  <c r="P216" i="29"/>
  <c r="P217" i="29"/>
  <c r="P218" i="29"/>
  <c r="P219" i="29"/>
  <c r="P220" i="29"/>
  <c r="P221" i="29"/>
  <c r="P222" i="29"/>
  <c r="P223" i="29"/>
  <c r="P224" i="29"/>
  <c r="P225" i="29"/>
  <c r="P226" i="29"/>
  <c r="P227" i="29"/>
  <c r="P228" i="29"/>
  <c r="P229" i="29"/>
  <c r="P230" i="29"/>
  <c r="P231" i="29"/>
  <c r="P232" i="29"/>
  <c r="P233" i="29"/>
  <c r="P234" i="29"/>
  <c r="P235" i="29"/>
  <c r="P236" i="29"/>
  <c r="P237" i="29"/>
  <c r="P238" i="29"/>
  <c r="P239" i="29"/>
  <c r="P240" i="29"/>
  <c r="P241" i="29"/>
  <c r="P242" i="29"/>
  <c r="P243" i="29"/>
  <c r="P244" i="29"/>
  <c r="P245" i="29"/>
  <c r="P246" i="29"/>
  <c r="P247" i="29"/>
  <c r="P248" i="29"/>
  <c r="P249" i="29"/>
  <c r="P250" i="29"/>
  <c r="P251" i="29"/>
  <c r="P252" i="29"/>
  <c r="P253" i="29"/>
  <c r="P254" i="29"/>
  <c r="P255" i="29"/>
  <c r="P256" i="29"/>
  <c r="P257" i="29"/>
  <c r="P258" i="29"/>
  <c r="P259" i="29"/>
  <c r="P260" i="29"/>
  <c r="P261" i="29"/>
  <c r="P262" i="29"/>
  <c r="P263" i="29"/>
  <c r="P264" i="29"/>
  <c r="P265" i="29"/>
  <c r="Q266" i="29"/>
  <c r="P267" i="29"/>
  <c r="Q329" i="29"/>
  <c r="P268" i="29"/>
  <c r="P269" i="29"/>
  <c r="P270" i="29"/>
  <c r="P271" i="29"/>
  <c r="P272" i="29"/>
  <c r="P273" i="29"/>
  <c r="P274" i="29"/>
  <c r="P275" i="29"/>
  <c r="P276" i="29"/>
  <c r="P277" i="29"/>
  <c r="P278" i="29"/>
  <c r="P279" i="29"/>
  <c r="P280" i="29"/>
  <c r="P281" i="29"/>
  <c r="P282" i="29"/>
  <c r="P283" i="29"/>
  <c r="P284" i="29"/>
  <c r="P285" i="29"/>
  <c r="P286" i="29"/>
  <c r="P287" i="29"/>
  <c r="P288" i="29"/>
  <c r="P289" i="29"/>
  <c r="P290" i="29"/>
  <c r="P291" i="29"/>
  <c r="P292" i="29"/>
  <c r="P293" i="29"/>
  <c r="P294" i="29"/>
  <c r="P295" i="29"/>
  <c r="P296" i="29"/>
  <c r="P297" i="29"/>
  <c r="P298" i="29"/>
  <c r="P299" i="29"/>
  <c r="P300" i="29"/>
  <c r="P301" i="29"/>
  <c r="P302" i="29"/>
  <c r="P303" i="29"/>
  <c r="P304" i="29"/>
  <c r="P305" i="29"/>
  <c r="P306" i="29"/>
  <c r="P307" i="29"/>
  <c r="P308" i="29"/>
  <c r="P309" i="29"/>
  <c r="P310" i="29"/>
  <c r="P311" i="29"/>
  <c r="P312" i="29"/>
  <c r="P313" i="29"/>
  <c r="P314" i="29"/>
  <c r="P315" i="29"/>
  <c r="P316" i="29"/>
  <c r="P317" i="29"/>
  <c r="P318" i="29"/>
  <c r="P319" i="29"/>
  <c r="P320" i="29"/>
  <c r="P321" i="29"/>
  <c r="P322" i="29"/>
  <c r="P323" i="29"/>
  <c r="P324" i="29"/>
  <c r="P325" i="29"/>
  <c r="P326" i="29"/>
  <c r="P327" i="29"/>
  <c r="P328" i="29"/>
  <c r="P330" i="29"/>
  <c r="P331" i="29"/>
  <c r="P332" i="29"/>
  <c r="P333" i="29"/>
  <c r="P334" i="29"/>
  <c r="P335" i="29"/>
  <c r="P336" i="29"/>
  <c r="P337" i="29"/>
  <c r="P338" i="29"/>
  <c r="P339" i="29"/>
  <c r="P340" i="29"/>
  <c r="P341" i="29"/>
  <c r="P342" i="29"/>
  <c r="P343" i="29"/>
  <c r="P344" i="29"/>
  <c r="P345" i="29"/>
  <c r="P346" i="29"/>
  <c r="P347" i="29"/>
  <c r="P348" i="29"/>
  <c r="P349" i="29"/>
  <c r="P350" i="29"/>
  <c r="P351" i="29"/>
  <c r="P352" i="29"/>
  <c r="P353" i="29"/>
  <c r="P354" i="29"/>
  <c r="P355" i="29"/>
  <c r="P356" i="29"/>
  <c r="P357" i="29"/>
  <c r="P358" i="29"/>
  <c r="P359" i="29"/>
  <c r="P360" i="29"/>
  <c r="P361" i="29"/>
  <c r="P362" i="29"/>
  <c r="P363" i="29"/>
  <c r="P364" i="29"/>
  <c r="P365" i="29"/>
  <c r="P366" i="29"/>
  <c r="P367" i="29"/>
  <c r="P368" i="29"/>
  <c r="P369" i="29"/>
  <c r="P370" i="29"/>
  <c r="P371" i="29"/>
  <c r="P372" i="29"/>
  <c r="P373" i="29"/>
  <c r="P374" i="29"/>
  <c r="P375" i="29"/>
  <c r="P376" i="29"/>
  <c r="P377" i="29"/>
  <c r="P378" i="29"/>
  <c r="P379" i="29"/>
  <c r="P380" i="29"/>
  <c r="P381" i="29"/>
  <c r="P382" i="29"/>
  <c r="P383" i="29"/>
  <c r="P384" i="29"/>
  <c r="P385" i="29"/>
  <c r="P386" i="29"/>
  <c r="P387" i="29"/>
  <c r="P388" i="29"/>
  <c r="P389" i="29"/>
  <c r="Q390" i="29"/>
  <c r="P391" i="29"/>
  <c r="Q453" i="29"/>
  <c r="P392" i="29"/>
  <c r="P393" i="29"/>
  <c r="P394" i="29"/>
  <c r="P395" i="29"/>
  <c r="P396" i="29"/>
  <c r="P397" i="29"/>
  <c r="P398" i="29"/>
  <c r="P399" i="29"/>
  <c r="P400" i="29"/>
  <c r="P401" i="29"/>
  <c r="P402" i="29"/>
  <c r="P403" i="29"/>
  <c r="P404" i="29"/>
  <c r="P405" i="29"/>
  <c r="P406" i="29"/>
  <c r="P407" i="29"/>
  <c r="P408" i="29"/>
  <c r="P409" i="29"/>
  <c r="P410" i="29"/>
  <c r="P411" i="29"/>
  <c r="P412" i="29"/>
  <c r="P413" i="29"/>
  <c r="P414" i="29"/>
  <c r="P415" i="29"/>
  <c r="P416" i="29"/>
  <c r="P417" i="29"/>
  <c r="P418" i="29"/>
  <c r="P419" i="29"/>
  <c r="P420" i="29"/>
  <c r="P421" i="29"/>
  <c r="P422" i="29"/>
  <c r="P423" i="29"/>
  <c r="P424" i="29"/>
  <c r="P425" i="29"/>
  <c r="P426" i="29"/>
  <c r="P427" i="29"/>
  <c r="P428" i="29"/>
  <c r="P429" i="29"/>
  <c r="P430" i="29"/>
  <c r="P431" i="29"/>
  <c r="P432" i="29"/>
  <c r="P433" i="29"/>
  <c r="P434" i="29"/>
  <c r="P435" i="29"/>
  <c r="P436" i="29"/>
  <c r="P437" i="29"/>
  <c r="P438" i="29"/>
  <c r="P439" i="29"/>
  <c r="P440" i="29"/>
  <c r="P441" i="29"/>
  <c r="P442" i="29"/>
  <c r="P443" i="29"/>
  <c r="P444" i="29"/>
  <c r="P445" i="29"/>
  <c r="P446" i="29"/>
  <c r="P447" i="29"/>
  <c r="P448" i="29"/>
  <c r="P449" i="29"/>
  <c r="P450" i="29"/>
  <c r="P451" i="29"/>
  <c r="P452" i="29"/>
  <c r="P454" i="29"/>
  <c r="Q516" i="29"/>
  <c r="P455" i="29"/>
  <c r="P456" i="29"/>
  <c r="P457" i="29"/>
  <c r="P458" i="29"/>
  <c r="P459" i="29"/>
  <c r="P460" i="29"/>
  <c r="P461" i="29"/>
  <c r="P462" i="29"/>
  <c r="P463" i="29"/>
  <c r="P464" i="29"/>
  <c r="P465" i="29"/>
  <c r="P466" i="29"/>
  <c r="P467" i="29"/>
  <c r="P468" i="29"/>
  <c r="P469" i="29"/>
  <c r="P470" i="29"/>
  <c r="P471" i="29"/>
  <c r="P472" i="29"/>
  <c r="P473" i="29"/>
  <c r="P474" i="29"/>
  <c r="P475" i="29"/>
  <c r="P476" i="29"/>
  <c r="P477" i="29"/>
  <c r="P478" i="29"/>
  <c r="P479" i="29"/>
  <c r="P480" i="29"/>
  <c r="P481" i="29"/>
  <c r="P482" i="29"/>
  <c r="P483" i="29"/>
  <c r="P484" i="29"/>
  <c r="P485" i="29"/>
  <c r="P486" i="29"/>
  <c r="P487" i="29"/>
  <c r="P488" i="29"/>
  <c r="P489" i="29"/>
  <c r="P490" i="29"/>
  <c r="P491" i="29"/>
  <c r="P492" i="29"/>
  <c r="P493" i="29"/>
  <c r="P494" i="29"/>
  <c r="P495" i="29"/>
  <c r="P496" i="29"/>
  <c r="P497" i="29"/>
  <c r="P498" i="29"/>
  <c r="P499" i="29"/>
  <c r="P500" i="29"/>
  <c r="P501" i="29"/>
  <c r="P502" i="29"/>
  <c r="P503" i="29"/>
  <c r="P504" i="29"/>
  <c r="P505" i="29"/>
  <c r="P506" i="29"/>
  <c r="P507" i="29"/>
  <c r="P508" i="29"/>
  <c r="P509" i="29"/>
  <c r="P510" i="29"/>
  <c r="P511" i="29"/>
  <c r="P512" i="29"/>
  <c r="P513" i="29"/>
  <c r="P514" i="29"/>
  <c r="P515" i="29"/>
  <c r="P517" i="29"/>
  <c r="P518" i="29"/>
  <c r="Q577" i="29"/>
  <c r="P519" i="29"/>
  <c r="P520" i="29"/>
  <c r="P521" i="29"/>
  <c r="P522" i="29"/>
  <c r="P523" i="29"/>
  <c r="P524" i="29"/>
  <c r="P525" i="29"/>
  <c r="P526" i="29"/>
  <c r="P527" i="29"/>
  <c r="P528" i="29"/>
  <c r="P529" i="29"/>
  <c r="P530" i="29"/>
  <c r="P531" i="29"/>
  <c r="P532" i="29"/>
  <c r="P533" i="29"/>
  <c r="P534" i="29"/>
  <c r="P535" i="29"/>
  <c r="P536" i="29"/>
  <c r="P537" i="29"/>
  <c r="P538" i="29"/>
  <c r="P539" i="29"/>
  <c r="P540" i="29"/>
  <c r="P541" i="29"/>
  <c r="P542" i="29"/>
  <c r="P543" i="29"/>
  <c r="P544" i="29"/>
  <c r="P545" i="29"/>
  <c r="P546" i="29"/>
  <c r="P547" i="29"/>
  <c r="P548" i="29"/>
  <c r="P549" i="29"/>
  <c r="P550" i="29"/>
  <c r="P551" i="29"/>
  <c r="P552" i="29"/>
  <c r="P553" i="29"/>
  <c r="P554" i="29"/>
  <c r="P555" i="29"/>
  <c r="P556" i="29"/>
  <c r="P557" i="29"/>
  <c r="P558" i="29"/>
  <c r="P559" i="29"/>
  <c r="P560" i="29"/>
  <c r="P561" i="29"/>
  <c r="P562" i="29"/>
  <c r="P563" i="29"/>
  <c r="P564" i="29"/>
  <c r="P565" i="29"/>
  <c r="P566" i="29"/>
  <c r="P567" i="29"/>
  <c r="P568" i="29"/>
  <c r="P569" i="29"/>
  <c r="P570" i="29"/>
  <c r="P571" i="29"/>
  <c r="P572" i="29"/>
  <c r="P573" i="29"/>
  <c r="P574" i="29"/>
  <c r="P575" i="29"/>
  <c r="P576" i="29"/>
  <c r="P578" i="29"/>
  <c r="Q640" i="29"/>
  <c r="P579" i="29"/>
  <c r="P580" i="29"/>
  <c r="P581" i="29"/>
  <c r="P582" i="29"/>
  <c r="P583" i="29"/>
  <c r="P584" i="29"/>
  <c r="P585" i="29"/>
  <c r="P586" i="29"/>
  <c r="P587" i="29"/>
  <c r="P588" i="29"/>
  <c r="P589" i="29"/>
  <c r="P590" i="29"/>
  <c r="P591" i="29"/>
  <c r="P592" i="29"/>
  <c r="P593" i="29"/>
  <c r="P594" i="29"/>
  <c r="P595" i="29"/>
  <c r="P596" i="29"/>
  <c r="P597" i="29"/>
  <c r="P598" i="29"/>
  <c r="P599" i="29"/>
  <c r="P600" i="29"/>
  <c r="P601" i="29"/>
  <c r="P602" i="29"/>
  <c r="P603" i="29"/>
  <c r="P604" i="29"/>
  <c r="P605" i="29"/>
  <c r="P606" i="29"/>
  <c r="P607" i="29"/>
  <c r="P608" i="29"/>
  <c r="P609" i="29"/>
  <c r="P610" i="29"/>
  <c r="P611" i="29"/>
  <c r="P612" i="29"/>
  <c r="P613" i="29"/>
  <c r="P614" i="29"/>
  <c r="P615" i="29"/>
  <c r="P616" i="29"/>
  <c r="P617" i="29"/>
  <c r="P618" i="29"/>
  <c r="P619" i="29"/>
  <c r="P620" i="29"/>
  <c r="P621" i="29"/>
  <c r="P622" i="29"/>
  <c r="P623" i="29"/>
  <c r="P624" i="29"/>
  <c r="P625" i="29"/>
  <c r="P626" i="29"/>
  <c r="P627" i="29"/>
  <c r="P628" i="29"/>
  <c r="P629" i="29"/>
  <c r="P630" i="29"/>
  <c r="P631" i="29"/>
  <c r="P632" i="29"/>
  <c r="P633" i="29"/>
  <c r="P634" i="29"/>
  <c r="P635" i="29"/>
  <c r="P636" i="29"/>
  <c r="P637" i="29"/>
  <c r="P638" i="29"/>
  <c r="P639" i="29"/>
  <c r="P641" i="29"/>
  <c r="P642" i="29"/>
  <c r="Q701" i="29"/>
  <c r="P643" i="29"/>
  <c r="P644" i="29"/>
  <c r="P645" i="29"/>
  <c r="P646" i="29"/>
  <c r="P647" i="29"/>
  <c r="P648" i="29"/>
  <c r="P649" i="29"/>
  <c r="P650" i="29"/>
  <c r="P651" i="29"/>
  <c r="P652" i="29"/>
  <c r="P653" i="29"/>
  <c r="P654" i="29"/>
  <c r="P655" i="29"/>
  <c r="P656" i="29"/>
  <c r="P657" i="29"/>
  <c r="P658" i="29"/>
  <c r="P659" i="29"/>
  <c r="P660" i="29"/>
  <c r="P661" i="29"/>
  <c r="P662" i="29"/>
  <c r="P663" i="29"/>
  <c r="P664" i="29"/>
  <c r="P665" i="29"/>
  <c r="P666" i="29"/>
  <c r="P667" i="29"/>
  <c r="P668" i="29"/>
  <c r="P669" i="29"/>
  <c r="P670" i="29"/>
  <c r="P671" i="29"/>
  <c r="P672" i="29"/>
  <c r="P673" i="29"/>
  <c r="P674" i="29"/>
  <c r="P675" i="29"/>
  <c r="P676" i="29"/>
  <c r="P677" i="29"/>
  <c r="P678" i="29"/>
  <c r="P679" i="29"/>
  <c r="P680" i="29"/>
  <c r="P681" i="29"/>
  <c r="P682" i="29"/>
  <c r="P683" i="29"/>
  <c r="P684" i="29"/>
  <c r="P685" i="29"/>
  <c r="P686" i="29"/>
  <c r="P687" i="29"/>
  <c r="P688" i="29"/>
  <c r="P689" i="29"/>
  <c r="P690" i="29"/>
  <c r="P691" i="29"/>
  <c r="P692" i="29"/>
  <c r="P693" i="29"/>
  <c r="P694" i="29"/>
  <c r="P695" i="29"/>
  <c r="P696" i="29"/>
  <c r="P697" i="29"/>
  <c r="P698" i="29"/>
  <c r="P699" i="29"/>
  <c r="P700" i="29"/>
  <c r="P702" i="29"/>
  <c r="Q764" i="29"/>
  <c r="P703" i="29"/>
  <c r="P704" i="29"/>
  <c r="P705" i="29"/>
  <c r="P706" i="29"/>
  <c r="P707" i="29"/>
  <c r="P708" i="29"/>
  <c r="P709" i="29"/>
  <c r="P710" i="29"/>
  <c r="P711" i="29"/>
  <c r="P712" i="29"/>
  <c r="P713" i="29"/>
  <c r="P714" i="29"/>
  <c r="P715" i="29"/>
  <c r="P716" i="29"/>
  <c r="P717" i="29"/>
  <c r="P718" i="29"/>
  <c r="P719" i="29"/>
  <c r="P720" i="29"/>
  <c r="P721" i="29"/>
  <c r="P722" i="29"/>
  <c r="P723" i="29"/>
  <c r="P724" i="29"/>
  <c r="P725" i="29"/>
  <c r="P726" i="29"/>
  <c r="P727" i="29"/>
  <c r="P728" i="29"/>
  <c r="P729" i="29"/>
  <c r="P730" i="29"/>
  <c r="P731" i="29"/>
  <c r="P732" i="29"/>
  <c r="P733" i="29"/>
  <c r="P734" i="29"/>
  <c r="P735" i="29"/>
  <c r="P736" i="29"/>
  <c r="P737" i="29"/>
  <c r="P738" i="29"/>
  <c r="P739" i="29"/>
  <c r="P740" i="29"/>
  <c r="P741" i="29"/>
  <c r="P742" i="29"/>
  <c r="P743" i="29"/>
  <c r="P744" i="29"/>
  <c r="P745" i="29"/>
  <c r="P746" i="29"/>
  <c r="P747" i="29"/>
  <c r="P748" i="29"/>
  <c r="P749" i="29"/>
  <c r="P750" i="29"/>
  <c r="P751" i="29"/>
  <c r="P752" i="29"/>
  <c r="P753" i="29"/>
  <c r="P754" i="29"/>
  <c r="P755" i="29"/>
  <c r="P756" i="29"/>
  <c r="P757" i="29"/>
  <c r="P758" i="29"/>
  <c r="P759" i="29"/>
  <c r="P760" i="29"/>
  <c r="P761" i="29"/>
  <c r="P762" i="29"/>
  <c r="P763" i="29"/>
  <c r="J70" i="25"/>
  <c r="G58" i="25"/>
  <c r="I58" i="25"/>
  <c r="G59" i="25"/>
  <c r="I59" i="25"/>
  <c r="G60" i="25"/>
  <c r="I60" i="25"/>
  <c r="G61" i="25"/>
  <c r="I61" i="25"/>
  <c r="G62" i="25"/>
  <c r="I62" i="25"/>
  <c r="G63" i="25"/>
  <c r="I63" i="25"/>
  <c r="G64" i="25"/>
  <c r="I64" i="25"/>
  <c r="G65" i="25"/>
  <c r="I65" i="25"/>
  <c r="G66" i="25"/>
  <c r="I66" i="25"/>
  <c r="G67" i="25"/>
  <c r="I67" i="25"/>
  <c r="G68" i="25"/>
  <c r="I68" i="25"/>
  <c r="G57" i="25"/>
  <c r="I57" i="25"/>
  <c r="F58" i="25"/>
  <c r="H58" i="25"/>
  <c r="F59" i="25"/>
  <c r="H59" i="25"/>
  <c r="F60" i="25"/>
  <c r="H60" i="25"/>
  <c r="F61" i="25"/>
  <c r="H61" i="25"/>
  <c r="F62" i="25"/>
  <c r="H62" i="25"/>
  <c r="F63" i="25"/>
  <c r="H63" i="25"/>
  <c r="F64" i="25"/>
  <c r="H64" i="25"/>
  <c r="F65" i="25"/>
  <c r="H65" i="25"/>
  <c r="F66" i="25"/>
  <c r="H66" i="25"/>
  <c r="F67" i="25"/>
  <c r="H67" i="25"/>
  <c r="F68" i="25"/>
  <c r="H68" i="25"/>
  <c r="F57" i="25"/>
  <c r="H57" i="25"/>
  <c r="H69" i="25"/>
  <c r="I69" i="25"/>
  <c r="J69" i="25"/>
  <c r="J71" i="25"/>
  <c r="F27" i="26"/>
  <c r="F28" i="26"/>
  <c r="F29" i="26"/>
  <c r="F30" i="26"/>
  <c r="F31" i="26"/>
  <c r="F32" i="26"/>
  <c r="F33" i="26"/>
  <c r="F34" i="26"/>
  <c r="F35" i="26"/>
  <c r="F36" i="26"/>
  <c r="F37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4" i="26"/>
  <c r="G4" i="26"/>
  <c r="G5" i="26"/>
  <c r="G6" i="26"/>
  <c r="I4" i="26"/>
  <c r="I5" i="26"/>
  <c r="I6" i="26"/>
  <c r="K4" i="26"/>
  <c r="K5" i="26"/>
  <c r="K6" i="26"/>
  <c r="E6" i="26"/>
  <c r="E5" i="26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T7" i="23"/>
  <c r="S7" i="23"/>
  <c r="T6" i="23"/>
  <c r="S6" i="23"/>
  <c r="T5" i="23"/>
  <c r="S5" i="23"/>
  <c r="D6" i="25"/>
  <c r="K26" i="25"/>
  <c r="J27" i="26"/>
  <c r="L27" i="26"/>
  <c r="N27" i="26"/>
  <c r="J31" i="26"/>
  <c r="L31" i="26"/>
  <c r="N31" i="26"/>
  <c r="J32" i="26"/>
  <c r="L32" i="26"/>
  <c r="N32" i="26"/>
  <c r="J35" i="26"/>
  <c r="L35" i="26"/>
  <c r="N35" i="26"/>
  <c r="J36" i="26"/>
  <c r="L36" i="26"/>
  <c r="N36" i="26"/>
  <c r="J9" i="26"/>
  <c r="L9" i="26"/>
  <c r="N9" i="26"/>
  <c r="J11" i="26"/>
  <c r="L11" i="26"/>
  <c r="N11" i="26"/>
  <c r="J13" i="26"/>
  <c r="L13" i="26"/>
  <c r="N13" i="26"/>
  <c r="J15" i="26"/>
  <c r="L15" i="26"/>
  <c r="N15" i="26"/>
  <c r="J17" i="26"/>
  <c r="L17" i="26"/>
  <c r="N17" i="26"/>
  <c r="J19" i="26"/>
  <c r="L19" i="26"/>
  <c r="N19" i="26"/>
  <c r="J21" i="26"/>
  <c r="L21" i="26"/>
  <c r="N21" i="26"/>
  <c r="J23" i="26"/>
  <c r="L23" i="26"/>
  <c r="N23" i="26"/>
  <c r="J25" i="26"/>
  <c r="L25" i="26"/>
  <c r="N25" i="26"/>
  <c r="J8" i="26"/>
  <c r="L8" i="26"/>
  <c r="N8" i="26"/>
  <c r="J28" i="26"/>
  <c r="L28" i="26"/>
  <c r="N28" i="26"/>
  <c r="J29" i="26"/>
  <c r="L29" i="26"/>
  <c r="N29" i="26"/>
  <c r="J30" i="26"/>
  <c r="L30" i="26"/>
  <c r="N30" i="26"/>
  <c r="J33" i="26"/>
  <c r="L33" i="26"/>
  <c r="N33" i="26"/>
  <c r="J34" i="26"/>
  <c r="L34" i="26"/>
  <c r="N34" i="26"/>
  <c r="J37" i="26"/>
  <c r="L37" i="26"/>
  <c r="N37" i="26"/>
  <c r="J10" i="26"/>
  <c r="L10" i="26"/>
  <c r="N10" i="26"/>
  <c r="J12" i="26"/>
  <c r="L12" i="26"/>
  <c r="N12" i="26"/>
  <c r="J14" i="26"/>
  <c r="L14" i="26"/>
  <c r="N14" i="26"/>
  <c r="J16" i="26"/>
  <c r="L16" i="26"/>
  <c r="N16" i="26"/>
  <c r="J18" i="26"/>
  <c r="L18" i="26"/>
  <c r="N18" i="26"/>
  <c r="J20" i="26"/>
  <c r="L20" i="26"/>
  <c r="N20" i="26"/>
  <c r="J22" i="26"/>
  <c r="L22" i="26"/>
  <c r="N22" i="26"/>
  <c r="J24" i="26"/>
  <c r="L24" i="26"/>
  <c r="N24" i="26"/>
  <c r="J26" i="26"/>
  <c r="L26" i="26"/>
  <c r="N26" i="26"/>
  <c r="J26" i="25"/>
  <c r="K15" i="25"/>
  <c r="K25" i="25"/>
  <c r="K21" i="25"/>
  <c r="K17" i="25"/>
  <c r="K24" i="25"/>
  <c r="K22" i="25"/>
  <c r="K18" i="25"/>
  <c r="K23" i="25"/>
  <c r="K19" i="25"/>
  <c r="K16" i="25"/>
  <c r="K14" i="25"/>
  <c r="K20" i="25"/>
  <c r="F26" i="25"/>
  <c r="H26" i="25" l="1"/>
  <c r="L26" i="25" s="1"/>
  <c r="L27" i="25" s="1"/>
</calcChain>
</file>

<file path=xl/sharedStrings.xml><?xml version="1.0" encoding="utf-8"?>
<sst xmlns="http://schemas.openxmlformats.org/spreadsheetml/2006/main" count="7009" uniqueCount="1930">
  <si>
    <t>Monthly Indoor Consumption</t>
  </si>
  <si>
    <t>Employees</t>
  </si>
  <si>
    <t>Total CCF</t>
  </si>
  <si>
    <t>Irrigated Landscape Area:</t>
  </si>
  <si>
    <t>sq. ft.</t>
  </si>
  <si>
    <t>(0 sq. ft. if no landscape irrigation on this meter)</t>
  </si>
  <si>
    <t>Consumption Target by Month</t>
  </si>
  <si>
    <t>Month</t>
  </si>
  <si>
    <t>Indoor (ccf)</t>
  </si>
  <si>
    <t>Landscp (ccf)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</si>
  <si>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</si>
  <si>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</si>
  <si>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</si>
  <si>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</si>
  <si>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</si>
  <si>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</si>
  <si>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</si>
  <si>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</si>
  <si>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</si>
  <si>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</si>
  <si>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</si>
  <si>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</si>
  <si>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CCFs per Employee</t>
  </si>
  <si>
    <t>Water Consumption Estimate Sheet</t>
  </si>
  <si>
    <t>Total (ccf) = Proposed Base</t>
  </si>
  <si>
    <t>FTE</t>
  </si>
  <si>
    <t xml:space="preserve">Jan </t>
  </si>
  <si>
    <t xml:space="preserve">Acres </t>
  </si>
  <si>
    <t>Sewer</t>
  </si>
  <si>
    <t xml:space="preserve">Customer's Schedule </t>
  </si>
  <si>
    <t>Coastal ET (in)</t>
  </si>
  <si>
    <t>Central  ET (in)</t>
  </si>
  <si>
    <t>Foothill          ET (in)</t>
  </si>
  <si>
    <t>Irrigation Schedule Worksheet</t>
  </si>
  <si>
    <t xml:space="preserve">Suggested Irrigation Schedule* </t>
  </si>
  <si>
    <t xml:space="preserve">*This information is designed to be used as a guideline for proper irrigation control. Make adjustments as needed.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</si>
  <si>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Station</t>
  </si>
  <si>
    <t>Mins</t>
  </si>
  <si>
    <t>Days</t>
  </si>
  <si>
    <t xml:space="preserve">Days </t>
  </si>
  <si>
    <t>Turf (mins/week)</t>
  </si>
  <si>
    <t>Shrubs (mins/ week)</t>
  </si>
  <si>
    <t xml:space="preserve">Irvine Ranch Water District  15600 Sand Canyon Ave.           Irvine, CA 92618                      949-453-5300     </t>
  </si>
  <si>
    <t xml:space="preserve">Total Minutes/ Week </t>
  </si>
  <si>
    <t>X</t>
  </si>
  <si>
    <t>=</t>
  </si>
  <si>
    <t>Program #</t>
  </si>
  <si>
    <t>Start Times  (cycles)</t>
  </si>
  <si>
    <t>Mins/ Week</t>
  </si>
  <si>
    <t>ADDRESS</t>
  </si>
  <si>
    <t xml:space="preserve">ACCT </t>
  </si>
  <si>
    <t xml:space="preserve">Today's Meter Read </t>
  </si>
  <si>
    <t xml:space="preserve">Today's Date </t>
  </si>
  <si>
    <t>-</t>
  </si>
  <si>
    <t xml:space="preserve">Previous Meter Reading </t>
  </si>
  <si>
    <t>Water Usage</t>
  </si>
  <si>
    <t>+</t>
  </si>
  <si>
    <t>Weekly Indoor Allocation</t>
  </si>
  <si>
    <t>Site Allocation</t>
  </si>
  <si>
    <r>
      <rPr>
        <sz val="10"/>
        <color rgb="FFFF0000"/>
        <rFont val="Times New Roman"/>
        <family val="1"/>
      </rPr>
      <t>(Over)</t>
    </r>
    <r>
      <rPr>
        <sz val="10"/>
        <rFont val="Times New Roman"/>
        <family val="1"/>
      </rPr>
      <t>/ Under</t>
    </r>
  </si>
  <si>
    <t>July</t>
  </si>
  <si>
    <t xml:space="preserve">Irvine Ranch Water District </t>
  </si>
  <si>
    <t xml:space="preserve">Weekly Mixed Use Meter Log Sheet </t>
  </si>
  <si>
    <t xml:space="preserve">Weekly Outdoor Allocations </t>
  </si>
  <si>
    <t>Weekly Outdoor Allocation         (from chart above)</t>
  </si>
  <si>
    <t xml:space="preserve">Current Base </t>
  </si>
  <si>
    <t>3 Year Average    (10-12)</t>
  </si>
  <si>
    <t>CCFs</t>
  </si>
  <si>
    <t xml:space="preserve">Rate </t>
  </si>
  <si>
    <t>Low Volume $0.88</t>
  </si>
  <si>
    <t>Conservation Base Rate $1.34</t>
  </si>
  <si>
    <t>Total Allocation (ccfs) 1 Acre</t>
  </si>
  <si>
    <t>Service Charge 2" meter = $84</t>
  </si>
  <si>
    <t>Historical ET Data (2010-2014)</t>
  </si>
  <si>
    <t>Updated December 2014</t>
  </si>
  <si>
    <t/>
  </si>
  <si>
    <t>Total</t>
  </si>
  <si>
    <t>Coastal Zone</t>
  </si>
  <si>
    <t>ET</t>
  </si>
  <si>
    <t>Kc</t>
  </si>
  <si>
    <t xml:space="preserve">           </t>
  </si>
  <si>
    <t xml:space="preserve"> 12/31/2014</t>
  </si>
  <si>
    <t xml:space="preserve"> 12/30/2014</t>
  </si>
  <si>
    <t xml:space="preserve"> 12/29/2014</t>
  </si>
  <si>
    <t xml:space="preserve"> 12/28/2014</t>
  </si>
  <si>
    <t xml:space="preserve"> 12/27/2014</t>
  </si>
  <si>
    <t xml:space="preserve"> 12/26/2014</t>
  </si>
  <si>
    <t xml:space="preserve"> 12/25/2014</t>
  </si>
  <si>
    <t xml:space="preserve"> 12/24/2014</t>
  </si>
  <si>
    <t xml:space="preserve"> 12/23/2014</t>
  </si>
  <si>
    <t xml:space="preserve"> 12/22/2014</t>
  </si>
  <si>
    <t xml:space="preserve"> 12/21/2014</t>
  </si>
  <si>
    <t xml:space="preserve"> 12/20/2014</t>
  </si>
  <si>
    <t xml:space="preserve"> 12/19/2014</t>
  </si>
  <si>
    <t xml:space="preserve"> 12/18/2014</t>
  </si>
  <si>
    <t xml:space="preserve"> 12/17/2014</t>
  </si>
  <si>
    <t xml:space="preserve"> 12/16/2014</t>
  </si>
  <si>
    <t xml:space="preserve"> 12/15/2014</t>
  </si>
  <si>
    <t xml:space="preserve"> 12/14/2014</t>
  </si>
  <si>
    <t xml:space="preserve"> 12/13/2014</t>
  </si>
  <si>
    <t xml:space="preserve"> 12/12/2014</t>
  </si>
  <si>
    <t xml:space="preserve"> 12/11/2014</t>
  </si>
  <si>
    <t xml:space="preserve"> 12/10/2014</t>
  </si>
  <si>
    <t xml:space="preserve"> 12/09/2014</t>
  </si>
  <si>
    <t xml:space="preserve"> 12/08/2014</t>
  </si>
  <si>
    <t xml:space="preserve"> 12/07/2014</t>
  </si>
  <si>
    <t xml:space="preserve"> 12/06/2014</t>
  </si>
  <si>
    <t xml:space="preserve"> 12/05/2014</t>
  </si>
  <si>
    <t xml:space="preserve"> 12/04/2014</t>
  </si>
  <si>
    <t xml:space="preserve"> 12/03/2014</t>
  </si>
  <si>
    <t xml:space="preserve"> 12/02/2014</t>
  </si>
  <si>
    <t xml:space="preserve"> 12/01/2014</t>
  </si>
  <si>
    <t xml:space="preserve"> 11/30/2014</t>
  </si>
  <si>
    <t xml:space="preserve"> 11/29/2014</t>
  </si>
  <si>
    <t xml:space="preserve"> 11/28/2014</t>
  </si>
  <si>
    <t xml:space="preserve"> 11/27/2014</t>
  </si>
  <si>
    <t xml:space="preserve"> 11/26/2014</t>
  </si>
  <si>
    <t xml:space="preserve"> 11/25/2014</t>
  </si>
  <si>
    <t xml:space="preserve"> 11/24/2014</t>
  </si>
  <si>
    <t xml:space="preserve"> 11/23/2014</t>
  </si>
  <si>
    <t xml:space="preserve"> 11/22/2014</t>
  </si>
  <si>
    <t xml:space="preserve"> 11/21/2014</t>
  </si>
  <si>
    <t xml:space="preserve"> 11/20/2014</t>
  </si>
  <si>
    <t xml:space="preserve"> 11/19/2014</t>
  </si>
  <si>
    <t xml:space="preserve"> 11/18/2014</t>
  </si>
  <si>
    <t xml:space="preserve"> 11/17/2014</t>
  </si>
  <si>
    <t xml:space="preserve"> 11/16/2014</t>
  </si>
  <si>
    <t xml:space="preserve"> 11/15/2014</t>
  </si>
  <si>
    <t xml:space="preserve"> 11/14/2014</t>
  </si>
  <si>
    <t xml:space="preserve"> 11/13/2014</t>
  </si>
  <si>
    <t xml:space="preserve"> 11/12/2014</t>
  </si>
  <si>
    <t xml:space="preserve"> 11/11/2014</t>
  </si>
  <si>
    <t xml:space="preserve"> 11/10/2014</t>
  </si>
  <si>
    <t xml:space="preserve"> 11/09/2014</t>
  </si>
  <si>
    <t xml:space="preserve"> 11/08/2014</t>
  </si>
  <si>
    <t xml:space="preserve"> 11/07/2014</t>
  </si>
  <si>
    <t xml:space="preserve"> 11/06/2014</t>
  </si>
  <si>
    <t xml:space="preserve"> 11/05/2014</t>
  </si>
  <si>
    <t xml:space="preserve"> 11/04/2014</t>
  </si>
  <si>
    <t xml:space="preserve"> 11/03/2014</t>
  </si>
  <si>
    <t xml:space="preserve"> 11/02/2014</t>
  </si>
  <si>
    <t xml:space="preserve"> 11/01/2014</t>
  </si>
  <si>
    <t xml:space="preserve"> 10/31/2014</t>
  </si>
  <si>
    <t xml:space="preserve"> 10/30/2014</t>
  </si>
  <si>
    <t xml:space="preserve"> 10/29/2014</t>
  </si>
  <si>
    <t xml:space="preserve"> 10/28/2014</t>
  </si>
  <si>
    <t xml:space="preserve"> 10/27/2014</t>
  </si>
  <si>
    <t xml:space="preserve"> 10/26/2014</t>
  </si>
  <si>
    <t xml:space="preserve"> 10/25/2014</t>
  </si>
  <si>
    <t xml:space="preserve"> 10/24/2014</t>
  </si>
  <si>
    <t xml:space="preserve"> 10/23/2014</t>
  </si>
  <si>
    <t xml:space="preserve"> 10/22/2014</t>
  </si>
  <si>
    <t xml:space="preserve"> 10/21/2014</t>
  </si>
  <si>
    <t xml:space="preserve"> 10/20/2014</t>
  </si>
  <si>
    <t xml:space="preserve"> 10/19/2014</t>
  </si>
  <si>
    <t xml:space="preserve"> 10/18/2014</t>
  </si>
  <si>
    <t xml:space="preserve"> 10/17/2014</t>
  </si>
  <si>
    <t xml:space="preserve"> 10/16/2014</t>
  </si>
  <si>
    <t xml:space="preserve"> 10/15/2014</t>
  </si>
  <si>
    <t xml:space="preserve"> 10/14/2014</t>
  </si>
  <si>
    <t xml:space="preserve"> 10/13/2014</t>
  </si>
  <si>
    <t xml:space="preserve"> 10/12/2014</t>
  </si>
  <si>
    <t xml:space="preserve"> 10/11/2014</t>
  </si>
  <si>
    <t xml:space="preserve"> 10/10/2014</t>
  </si>
  <si>
    <t xml:space="preserve"> 10/09/2014</t>
  </si>
  <si>
    <t xml:space="preserve"> 10/08/2014</t>
  </si>
  <si>
    <t xml:space="preserve"> 10/07/2014</t>
  </si>
  <si>
    <t xml:space="preserve"> 10/06/2014</t>
  </si>
  <si>
    <t xml:space="preserve"> 10/05/2014</t>
  </si>
  <si>
    <t xml:space="preserve"> 10/04/2014</t>
  </si>
  <si>
    <t xml:space="preserve"> 10/03/2014</t>
  </si>
  <si>
    <t xml:space="preserve"> 10/02/2014</t>
  </si>
  <si>
    <t xml:space="preserve"> 10/01/2014</t>
  </si>
  <si>
    <t xml:space="preserve"> 09/30/2014</t>
  </si>
  <si>
    <t xml:space="preserve"> 09/29/2014</t>
  </si>
  <si>
    <t xml:space="preserve"> 09/28/2014</t>
  </si>
  <si>
    <t xml:space="preserve"> 09/27/2014</t>
  </si>
  <si>
    <t xml:space="preserve"> 09/26/2014</t>
  </si>
  <si>
    <t xml:space="preserve"> 09/25/2014</t>
  </si>
  <si>
    <t xml:space="preserve"> 09/24/2014</t>
  </si>
  <si>
    <t xml:space="preserve"> 09/23/2014</t>
  </si>
  <si>
    <t xml:space="preserve"> 09/22/2014</t>
  </si>
  <si>
    <t xml:space="preserve"> 09/21/2014</t>
  </si>
  <si>
    <t xml:space="preserve"> 09/20/2014</t>
  </si>
  <si>
    <t xml:space="preserve"> 09/19/2014</t>
  </si>
  <si>
    <t xml:space="preserve"> 09/18/2014</t>
  </si>
  <si>
    <t xml:space="preserve"> 09/17/2014</t>
  </si>
  <si>
    <t xml:space="preserve"> 09/16/2014</t>
  </si>
  <si>
    <t xml:space="preserve"> 09/15/2014</t>
  </si>
  <si>
    <t xml:space="preserve"> 09/14/2014</t>
  </si>
  <si>
    <t xml:space="preserve"> 09/13/2014</t>
  </si>
  <si>
    <t xml:space="preserve"> 09/12/2014</t>
  </si>
  <si>
    <t xml:space="preserve"> 09/11/2014</t>
  </si>
  <si>
    <t xml:space="preserve"> 09/10/2014</t>
  </si>
  <si>
    <t xml:space="preserve"> 09/09/2014</t>
  </si>
  <si>
    <t xml:space="preserve"> 09/08/2014</t>
  </si>
  <si>
    <t xml:space="preserve"> 09/07/2014</t>
  </si>
  <si>
    <t xml:space="preserve"> 09/06/2014</t>
  </si>
  <si>
    <t xml:space="preserve"> 09/05/2014</t>
  </si>
  <si>
    <t xml:space="preserve"> 09/04/2014</t>
  </si>
  <si>
    <t xml:space="preserve"> 09/03/2014</t>
  </si>
  <si>
    <t xml:space="preserve"> 09/02/2014</t>
  </si>
  <si>
    <t xml:space="preserve"> 09/01/2014</t>
  </si>
  <si>
    <t xml:space="preserve"> 08/31/2014</t>
  </si>
  <si>
    <t xml:space="preserve"> 08/30/2014</t>
  </si>
  <si>
    <t xml:space="preserve"> 08/29/2014</t>
  </si>
  <si>
    <t xml:space="preserve"> 08/28/2014</t>
  </si>
  <si>
    <t xml:space="preserve"> 08/27/2014</t>
  </si>
  <si>
    <t xml:space="preserve"> 08/26/2014</t>
  </si>
  <si>
    <t xml:space="preserve"> 08/25/2014</t>
  </si>
  <si>
    <t xml:space="preserve"> 08/24/2014</t>
  </si>
  <si>
    <t xml:space="preserve"> 08/23/2014</t>
  </si>
  <si>
    <t xml:space="preserve"> 08/22/2014</t>
  </si>
  <si>
    <t xml:space="preserve"> 08/21/2014</t>
  </si>
  <si>
    <t xml:space="preserve"> 08/20/2014</t>
  </si>
  <si>
    <t xml:space="preserve"> 08/19/2014</t>
  </si>
  <si>
    <t xml:space="preserve"> 08/18/2014</t>
  </si>
  <si>
    <t xml:space="preserve"> 08/17/2014</t>
  </si>
  <si>
    <t xml:space="preserve"> 08/16/2014</t>
  </si>
  <si>
    <t xml:space="preserve"> 08/15/2014</t>
  </si>
  <si>
    <t xml:space="preserve"> 08/14/2014</t>
  </si>
  <si>
    <t xml:space="preserve"> 08/13/2014</t>
  </si>
  <si>
    <t xml:space="preserve"> 08/12/2014</t>
  </si>
  <si>
    <t xml:space="preserve"> 08/11/2014</t>
  </si>
  <si>
    <t xml:space="preserve"> 08/10/2014</t>
  </si>
  <si>
    <t xml:space="preserve"> 08/09/2014</t>
  </si>
  <si>
    <t xml:space="preserve"> 08/08/2014</t>
  </si>
  <si>
    <t xml:space="preserve"> 08/07/2014</t>
  </si>
  <si>
    <t xml:space="preserve"> 08/06/2014</t>
  </si>
  <si>
    <t xml:space="preserve"> 08/05/2014</t>
  </si>
  <si>
    <t xml:space="preserve"> 08/04/2014</t>
  </si>
  <si>
    <t xml:space="preserve"> 08/03/2014</t>
  </si>
  <si>
    <t xml:space="preserve"> 08/02/2014</t>
  </si>
  <si>
    <t xml:space="preserve"> 08/01/2014</t>
  </si>
  <si>
    <t xml:space="preserve"> 07/31/2014</t>
  </si>
  <si>
    <t xml:space="preserve"> 07/30/2014</t>
  </si>
  <si>
    <t xml:space="preserve"> 07/29/2014</t>
  </si>
  <si>
    <t xml:space="preserve"> 07/28/2014</t>
  </si>
  <si>
    <t xml:space="preserve"> 07/27/2014</t>
  </si>
  <si>
    <t xml:space="preserve"> 07/26/2014</t>
  </si>
  <si>
    <t xml:space="preserve"> 07/25/2014</t>
  </si>
  <si>
    <t xml:space="preserve"> 07/24/2014</t>
  </si>
  <si>
    <t xml:space="preserve"> 07/23/2014</t>
  </si>
  <si>
    <t xml:space="preserve"> 07/22/2014</t>
  </si>
  <si>
    <t xml:space="preserve"> 07/21/2014</t>
  </si>
  <si>
    <t xml:space="preserve"> 07/20/2014</t>
  </si>
  <si>
    <t xml:space="preserve"> 07/19/2014</t>
  </si>
  <si>
    <t xml:space="preserve"> 07/18/2014</t>
  </si>
  <si>
    <t xml:space="preserve"> 07/17/2014</t>
  </si>
  <si>
    <t xml:space="preserve"> 07/16/2014</t>
  </si>
  <si>
    <t xml:space="preserve"> 07/15/2014</t>
  </si>
  <si>
    <t xml:space="preserve"> 07/14/2014</t>
  </si>
  <si>
    <t xml:space="preserve"> 07/13/2014</t>
  </si>
  <si>
    <t xml:space="preserve"> 07/12/2014</t>
  </si>
  <si>
    <t xml:space="preserve"> 07/11/2014</t>
  </si>
  <si>
    <t xml:space="preserve"> 07/10/2014</t>
  </si>
  <si>
    <t xml:space="preserve"> 07/09/2014</t>
  </si>
  <si>
    <t xml:space="preserve"> 07/08/2014</t>
  </si>
  <si>
    <t xml:space="preserve"> 07/07/2014</t>
  </si>
  <si>
    <t xml:space="preserve"> 07/06/2014</t>
  </si>
  <si>
    <t xml:space="preserve"> 07/05/2014</t>
  </si>
  <si>
    <t xml:space="preserve"> 07/04/2014</t>
  </si>
  <si>
    <t xml:space="preserve"> 07/03/2014</t>
  </si>
  <si>
    <t xml:space="preserve"> 07/02/2014</t>
  </si>
  <si>
    <t xml:space="preserve"> 07/01/2014</t>
  </si>
  <si>
    <t xml:space="preserve"> 06/30/2014</t>
  </si>
  <si>
    <t xml:space="preserve"> 06/29/2014</t>
  </si>
  <si>
    <t xml:space="preserve"> 06/28/2014</t>
  </si>
  <si>
    <t xml:space="preserve"> 06/27/2014</t>
  </si>
  <si>
    <t xml:space="preserve"> 06/26/2014</t>
  </si>
  <si>
    <t xml:space="preserve"> 06/25/2014</t>
  </si>
  <si>
    <t xml:space="preserve"> 06/24/2014</t>
  </si>
  <si>
    <t xml:space="preserve"> 06/23/2014</t>
  </si>
  <si>
    <t xml:space="preserve"> 06/22/2014</t>
  </si>
  <si>
    <t xml:space="preserve"> 06/21/2014</t>
  </si>
  <si>
    <t xml:space="preserve"> 06/20/2014</t>
  </si>
  <si>
    <t xml:space="preserve"> 06/19/2014</t>
  </si>
  <si>
    <t xml:space="preserve"> 06/18/2014</t>
  </si>
  <si>
    <t xml:space="preserve"> 06/17/2014</t>
  </si>
  <si>
    <t xml:space="preserve"> 06/16/2014</t>
  </si>
  <si>
    <t xml:space="preserve"> 06/15/2014</t>
  </si>
  <si>
    <t xml:space="preserve"> 06/14/2014</t>
  </si>
  <si>
    <t xml:space="preserve"> 06/13/2014</t>
  </si>
  <si>
    <t xml:space="preserve"> 06/12/2014</t>
  </si>
  <si>
    <t xml:space="preserve"> 06/11/2014</t>
  </si>
  <si>
    <t xml:space="preserve"> 06/10/2014</t>
  </si>
  <si>
    <t xml:space="preserve"> 06/09/2014</t>
  </si>
  <si>
    <t xml:space="preserve"> 06/08/2014</t>
  </si>
  <si>
    <t xml:space="preserve"> 06/07/2014</t>
  </si>
  <si>
    <t xml:space="preserve"> 06/06/2014</t>
  </si>
  <si>
    <t xml:space="preserve"> 06/05/2014</t>
  </si>
  <si>
    <t xml:space="preserve"> 06/04/2014</t>
  </si>
  <si>
    <t xml:space="preserve"> 06/03/2014</t>
  </si>
  <si>
    <t xml:space="preserve"> 06/02/2014</t>
  </si>
  <si>
    <t xml:space="preserve"> 06/01/2014</t>
  </si>
  <si>
    <t xml:space="preserve"> 05/31/2014</t>
  </si>
  <si>
    <t xml:space="preserve"> 05/30/2014</t>
  </si>
  <si>
    <t xml:space="preserve"> 05/29/2014</t>
  </si>
  <si>
    <t xml:space="preserve"> 05/28/2014</t>
  </si>
  <si>
    <t xml:space="preserve"> 05/27/2014</t>
  </si>
  <si>
    <t xml:space="preserve"> 05/26/2014</t>
  </si>
  <si>
    <t xml:space="preserve"> 05/25/2014</t>
  </si>
  <si>
    <t xml:space="preserve"> 05/24/2014</t>
  </si>
  <si>
    <t xml:space="preserve"> 05/23/2014</t>
  </si>
  <si>
    <t xml:space="preserve"> 05/22/2014</t>
  </si>
  <si>
    <t xml:space="preserve"> 05/21/2014</t>
  </si>
  <si>
    <t xml:space="preserve"> 05/20/2014</t>
  </si>
  <si>
    <t xml:space="preserve"> 05/19/2014</t>
  </si>
  <si>
    <t xml:space="preserve"> 05/18/2014</t>
  </si>
  <si>
    <t xml:space="preserve"> 05/17/2014</t>
  </si>
  <si>
    <t xml:space="preserve"> 05/16/2014</t>
  </si>
  <si>
    <t xml:space="preserve"> 05/15/2014</t>
  </si>
  <si>
    <t xml:space="preserve"> 05/14/2014</t>
  </si>
  <si>
    <t xml:space="preserve"> 05/13/2014</t>
  </si>
  <si>
    <t xml:space="preserve"> 05/12/2014</t>
  </si>
  <si>
    <t xml:space="preserve"> 05/11/2014</t>
  </si>
  <si>
    <t xml:space="preserve"> 05/10/2014</t>
  </si>
  <si>
    <t xml:space="preserve"> 05/09/2014</t>
  </si>
  <si>
    <t xml:space="preserve"> 05/08/2014</t>
  </si>
  <si>
    <t xml:space="preserve"> 05/07/2014</t>
  </si>
  <si>
    <t xml:space="preserve"> 05/06/2014</t>
  </si>
  <si>
    <t xml:space="preserve"> 05/05/2014</t>
  </si>
  <si>
    <t xml:space="preserve"> 05/04/2014</t>
  </si>
  <si>
    <t xml:space="preserve"> 05/03/2014</t>
  </si>
  <si>
    <t xml:space="preserve"> 05/02/2014</t>
  </si>
  <si>
    <t xml:space="preserve"> 05/01/2014</t>
  </si>
  <si>
    <t xml:space="preserve"> 04/30/2014</t>
  </si>
  <si>
    <t xml:space="preserve"> 04/29/2014</t>
  </si>
  <si>
    <t xml:space="preserve"> 04/28/2014</t>
  </si>
  <si>
    <t xml:space="preserve"> 04/27/2014</t>
  </si>
  <si>
    <t xml:space="preserve"> 04/26/2014</t>
  </si>
  <si>
    <t xml:space="preserve"> 04/25/2014</t>
  </si>
  <si>
    <t xml:space="preserve"> 04/24/2014</t>
  </si>
  <si>
    <t xml:space="preserve"> 04/23/2014</t>
  </si>
  <si>
    <t xml:space="preserve"> 04/22/2014</t>
  </si>
  <si>
    <t xml:space="preserve"> 04/21/2014</t>
  </si>
  <si>
    <t xml:space="preserve"> 04/20/2014</t>
  </si>
  <si>
    <t xml:space="preserve"> 04/19/2014</t>
  </si>
  <si>
    <t xml:space="preserve"> 04/18/2014</t>
  </si>
  <si>
    <t xml:space="preserve"> 04/17/2014</t>
  </si>
  <si>
    <t xml:space="preserve"> 04/16/2014</t>
  </si>
  <si>
    <t xml:space="preserve"> 04/15/2014</t>
  </si>
  <si>
    <t xml:space="preserve"> 04/14/2014</t>
  </si>
  <si>
    <t xml:space="preserve"> 04/13/2014</t>
  </si>
  <si>
    <t xml:space="preserve"> 04/12/2014</t>
  </si>
  <si>
    <t xml:space="preserve"> 04/11/2014</t>
  </si>
  <si>
    <t xml:space="preserve"> 04/10/2014</t>
  </si>
  <si>
    <t xml:space="preserve"> 04/09/2014</t>
  </si>
  <si>
    <t xml:space="preserve"> 04/08/2014</t>
  </si>
  <si>
    <t xml:space="preserve"> 04/07/2014</t>
  </si>
  <si>
    <t xml:space="preserve"> 04/06/2014</t>
  </si>
  <si>
    <t xml:space="preserve"> 04/05/2014</t>
  </si>
  <si>
    <t xml:space="preserve"> 04/04/2014</t>
  </si>
  <si>
    <t xml:space="preserve"> 04/03/2014</t>
  </si>
  <si>
    <t xml:space="preserve"> 04/02/2014</t>
  </si>
  <si>
    <t xml:space="preserve"> 04/01/2014</t>
  </si>
  <si>
    <t xml:space="preserve"> 03/31/2014</t>
  </si>
  <si>
    <t xml:space="preserve"> 03/30/2014</t>
  </si>
  <si>
    <t xml:space="preserve"> 03/29/2014</t>
  </si>
  <si>
    <t xml:space="preserve"> 03/28/2014</t>
  </si>
  <si>
    <t xml:space="preserve"> 03/27/2014</t>
  </si>
  <si>
    <t xml:space="preserve"> 03/26/2014</t>
  </si>
  <si>
    <t xml:space="preserve"> 03/25/2014</t>
  </si>
  <si>
    <t xml:space="preserve"> 03/24/2014</t>
  </si>
  <si>
    <t xml:space="preserve"> 03/23/2014</t>
  </si>
  <si>
    <t xml:space="preserve"> 03/22/2014</t>
  </si>
  <si>
    <t xml:space="preserve"> 03/21/2014</t>
  </si>
  <si>
    <t xml:space="preserve"> 03/20/2014</t>
  </si>
  <si>
    <t xml:space="preserve"> 03/19/2014</t>
  </si>
  <si>
    <t xml:space="preserve"> 03/18/2014</t>
  </si>
  <si>
    <t xml:space="preserve"> 03/17/2014</t>
  </si>
  <si>
    <t xml:space="preserve"> 03/16/2014</t>
  </si>
  <si>
    <t xml:space="preserve"> 03/15/2014</t>
  </si>
  <si>
    <t xml:space="preserve"> 03/14/2014</t>
  </si>
  <si>
    <t xml:space="preserve"> 03/13/2014</t>
  </si>
  <si>
    <t xml:space="preserve"> 03/12/2014</t>
  </si>
  <si>
    <t xml:space="preserve"> 03/11/2014</t>
  </si>
  <si>
    <t xml:space="preserve"> 03/10/2014</t>
  </si>
  <si>
    <t xml:space="preserve"> 03/09/2014</t>
  </si>
  <si>
    <t xml:space="preserve"> 03/08/2014</t>
  </si>
  <si>
    <t xml:space="preserve"> 03/07/2014</t>
  </si>
  <si>
    <t xml:space="preserve"> 03/06/2014</t>
  </si>
  <si>
    <t xml:space="preserve"> 03/05/2014</t>
  </si>
  <si>
    <t xml:space="preserve"> 03/04/2014</t>
  </si>
  <si>
    <t xml:space="preserve"> 03/03/2014</t>
  </si>
  <si>
    <t xml:space="preserve"> 03/02/2014</t>
  </si>
  <si>
    <t xml:space="preserve"> 03/01/2014</t>
  </si>
  <si>
    <t xml:space="preserve"> 02/28/2014</t>
  </si>
  <si>
    <t xml:space="preserve"> 02/27/2014</t>
  </si>
  <si>
    <t xml:space="preserve"> 02/26/2014</t>
  </si>
  <si>
    <t xml:space="preserve"> 02/25/2014</t>
  </si>
  <si>
    <t xml:space="preserve"> 02/24/2014</t>
  </si>
  <si>
    <t xml:space="preserve"> 02/23/2014</t>
  </si>
  <si>
    <t xml:space="preserve"> 02/22/2014</t>
  </si>
  <si>
    <t xml:space="preserve"> 02/21/2014</t>
  </si>
  <si>
    <t xml:space="preserve"> 02/20/2014</t>
  </si>
  <si>
    <t xml:space="preserve"> 02/19/2014</t>
  </si>
  <si>
    <t xml:space="preserve"> 02/18/2014</t>
  </si>
  <si>
    <t xml:space="preserve"> 02/17/2014</t>
  </si>
  <si>
    <t xml:space="preserve"> 02/16/2014</t>
  </si>
  <si>
    <t xml:space="preserve"> 02/15/2014</t>
  </si>
  <si>
    <t xml:space="preserve"> 02/14/2014</t>
  </si>
  <si>
    <t xml:space="preserve"> 02/13/2014</t>
  </si>
  <si>
    <t xml:space="preserve"> 02/12/2014</t>
  </si>
  <si>
    <t xml:space="preserve"> 02/11/2014</t>
  </si>
  <si>
    <t xml:space="preserve"> 02/10/2014</t>
  </si>
  <si>
    <t xml:space="preserve"> 02/09/2014</t>
  </si>
  <si>
    <t xml:space="preserve"> 02/08/2014</t>
  </si>
  <si>
    <t xml:space="preserve"> 02/07/2014</t>
  </si>
  <si>
    <t xml:space="preserve"> 02/06/2014</t>
  </si>
  <si>
    <t xml:space="preserve"> 02/05/2014</t>
  </si>
  <si>
    <t xml:space="preserve"> 02/04/2014</t>
  </si>
  <si>
    <t xml:space="preserve"> 02/03/2014</t>
  </si>
  <si>
    <t xml:space="preserve"> 02/02/2014</t>
  </si>
  <si>
    <t xml:space="preserve"> 02/01/2014</t>
  </si>
  <si>
    <t xml:space="preserve"> 01/31/2014</t>
  </si>
  <si>
    <t xml:space="preserve"> 01/30/2014</t>
  </si>
  <si>
    <t xml:space="preserve"> 01/29/2014</t>
  </si>
  <si>
    <t xml:space="preserve"> 01/28/2014</t>
  </si>
  <si>
    <t xml:space="preserve"> 01/27/2014</t>
  </si>
  <si>
    <t xml:space="preserve"> 01/26/2014</t>
  </si>
  <si>
    <t xml:space="preserve"> 01/25/2014</t>
  </si>
  <si>
    <t xml:space="preserve"> 01/24/2014</t>
  </si>
  <si>
    <t xml:space="preserve"> 01/23/2014</t>
  </si>
  <si>
    <t xml:space="preserve"> 01/22/2014</t>
  </si>
  <si>
    <t xml:space="preserve"> 01/21/2014</t>
  </si>
  <si>
    <t xml:space="preserve"> 01/20/2014</t>
  </si>
  <si>
    <t xml:space="preserve"> 01/19/2014</t>
  </si>
  <si>
    <t xml:space="preserve"> 01/18/2014</t>
  </si>
  <si>
    <t xml:space="preserve"> 01/17/2014</t>
  </si>
  <si>
    <t xml:space="preserve"> 01/16/2014</t>
  </si>
  <si>
    <t xml:space="preserve"> 01/15/2014</t>
  </si>
  <si>
    <t xml:space="preserve"> 01/14/2014</t>
  </si>
  <si>
    <t xml:space="preserve"> 01/13/2014</t>
  </si>
  <si>
    <t xml:space="preserve"> 01/12/2014</t>
  </si>
  <si>
    <t xml:space="preserve"> 01/11/2014</t>
  </si>
  <si>
    <t xml:space="preserve"> 01/10/2014</t>
  </si>
  <si>
    <t xml:space="preserve"> 01/09/2014</t>
  </si>
  <si>
    <t xml:space="preserve"> 01/08/2014</t>
  </si>
  <si>
    <t xml:space="preserve"> 01/07/2014</t>
  </si>
  <si>
    <t xml:space="preserve"> 01/06/2014</t>
  </si>
  <si>
    <t xml:space="preserve"> 01/05/2014</t>
  </si>
  <si>
    <t xml:space="preserve"> 01/04/2014</t>
  </si>
  <si>
    <t xml:space="preserve"> 01/03/2014</t>
  </si>
  <si>
    <t xml:space="preserve"> 01/02/2014</t>
  </si>
  <si>
    <t xml:space="preserve"> 01/01/2014</t>
  </si>
  <si>
    <t xml:space="preserve"> 12/31/2013</t>
  </si>
  <si>
    <t xml:space="preserve"> 12/30/2013</t>
  </si>
  <si>
    <t xml:space="preserve"> 12/29/2013</t>
  </si>
  <si>
    <t xml:space="preserve"> 12/28/2013</t>
  </si>
  <si>
    <t xml:space="preserve"> 12/27/2013</t>
  </si>
  <si>
    <t xml:space="preserve"> 12/26/2013</t>
  </si>
  <si>
    <t xml:space="preserve"> 12/25/2013</t>
  </si>
  <si>
    <t xml:space="preserve"> 12/24/2013</t>
  </si>
  <si>
    <t xml:space="preserve"> 12/23/2013</t>
  </si>
  <si>
    <t xml:space="preserve"> 12/22/2013</t>
  </si>
  <si>
    <t xml:space="preserve"> 12/21/2013</t>
  </si>
  <si>
    <t xml:space="preserve"> 12/20/2013</t>
  </si>
  <si>
    <t xml:space="preserve"> 12/19/2013</t>
  </si>
  <si>
    <t xml:space="preserve"> 12/18/2013</t>
  </si>
  <si>
    <t xml:space="preserve"> 12/17/2013</t>
  </si>
  <si>
    <t xml:space="preserve"> 12/16/2013</t>
  </si>
  <si>
    <t xml:space="preserve"> 12/15/2013</t>
  </si>
  <si>
    <t xml:space="preserve"> 12/14/2013</t>
  </si>
  <si>
    <t xml:space="preserve"> 12/13/2013</t>
  </si>
  <si>
    <t xml:space="preserve"> 12/12/2013</t>
  </si>
  <si>
    <t xml:space="preserve"> 12/11/2013</t>
  </si>
  <si>
    <t xml:space="preserve"> 12/10/2013</t>
  </si>
  <si>
    <t xml:space="preserve"> 12/09/2013</t>
  </si>
  <si>
    <t xml:space="preserve"> 12/08/2013</t>
  </si>
  <si>
    <t xml:space="preserve"> 12/07/2013</t>
  </si>
  <si>
    <t xml:space="preserve"> 12/06/2013</t>
  </si>
  <si>
    <t xml:space="preserve"> 12/05/2013</t>
  </si>
  <si>
    <t xml:space="preserve"> 12/04/2013</t>
  </si>
  <si>
    <t xml:space="preserve"> 12/03/2013</t>
  </si>
  <si>
    <t xml:space="preserve"> 12/02/2013</t>
  </si>
  <si>
    <t xml:space="preserve"> 12/01/2013</t>
  </si>
  <si>
    <t xml:space="preserve"> 11/30/2013</t>
  </si>
  <si>
    <t xml:space="preserve"> 11/29/2013</t>
  </si>
  <si>
    <t xml:space="preserve"> 11/28/2013</t>
  </si>
  <si>
    <t xml:space="preserve"> 11/27/2013</t>
  </si>
  <si>
    <t xml:space="preserve"> 11/26/2013</t>
  </si>
  <si>
    <t xml:space="preserve"> 11/25/2013</t>
  </si>
  <si>
    <t xml:space="preserve"> 11/24/2013</t>
  </si>
  <si>
    <t xml:space="preserve"> 11/23/2013</t>
  </si>
  <si>
    <t xml:space="preserve"> 11/22/2013</t>
  </si>
  <si>
    <t xml:space="preserve"> 11/21/2013</t>
  </si>
  <si>
    <t xml:space="preserve"> 11/20/2013</t>
  </si>
  <si>
    <t xml:space="preserve"> 11/19/2013</t>
  </si>
  <si>
    <t xml:space="preserve"> 11/18/2013</t>
  </si>
  <si>
    <t xml:space="preserve"> 11/17/2013</t>
  </si>
  <si>
    <t xml:space="preserve"> 11/16/2013</t>
  </si>
  <si>
    <t xml:space="preserve"> 11/15/2013</t>
  </si>
  <si>
    <t xml:space="preserve"> 11/14/2013</t>
  </si>
  <si>
    <t xml:space="preserve"> 11/13/2013</t>
  </si>
  <si>
    <t xml:space="preserve"> 11/12/2013</t>
  </si>
  <si>
    <t xml:space="preserve"> 11/11/2013</t>
  </si>
  <si>
    <t xml:space="preserve"> 11/10/2013</t>
  </si>
  <si>
    <t xml:space="preserve"> 11/09/2013</t>
  </si>
  <si>
    <t xml:space="preserve"> 11/08/2013</t>
  </si>
  <si>
    <t xml:space="preserve"> 11/07/2013</t>
  </si>
  <si>
    <t xml:space="preserve"> 11/06/2013</t>
  </si>
  <si>
    <t xml:space="preserve"> 11/05/2013</t>
  </si>
  <si>
    <t xml:space="preserve"> 11/04/2013</t>
  </si>
  <si>
    <t xml:space="preserve"> 11/03/2013</t>
  </si>
  <si>
    <t xml:space="preserve"> 11/02/2013</t>
  </si>
  <si>
    <t xml:space="preserve"> 11/01/2013</t>
  </si>
  <si>
    <t xml:space="preserve"> 10/31/2013</t>
  </si>
  <si>
    <t xml:space="preserve"> 10/30/2013</t>
  </si>
  <si>
    <t xml:space="preserve"> 10/29/2013</t>
  </si>
  <si>
    <t xml:space="preserve"> 10/28/2013</t>
  </si>
  <si>
    <t xml:space="preserve"> 10/27/2013</t>
  </si>
  <si>
    <t xml:space="preserve"> 10/26/2013</t>
  </si>
  <si>
    <t xml:space="preserve"> 10/25/2013</t>
  </si>
  <si>
    <t xml:space="preserve"> 10/24/2013</t>
  </si>
  <si>
    <t xml:space="preserve"> 10/23/2013</t>
  </si>
  <si>
    <t xml:space="preserve"> 10/22/2013</t>
  </si>
  <si>
    <t xml:space="preserve"> 10/21/2013</t>
  </si>
  <si>
    <t xml:space="preserve"> 10/20/2013</t>
  </si>
  <si>
    <t xml:space="preserve"> 10/19/2013</t>
  </si>
  <si>
    <t xml:space="preserve"> 10/18/2013</t>
  </si>
  <si>
    <t xml:space="preserve"> 10/17/2013</t>
  </si>
  <si>
    <t xml:space="preserve"> 10/16/2013</t>
  </si>
  <si>
    <t xml:space="preserve"> 10/15/2013</t>
  </si>
  <si>
    <t xml:space="preserve"> 10/14/2013</t>
  </si>
  <si>
    <t xml:space="preserve"> 10/13/2013</t>
  </si>
  <si>
    <t xml:space="preserve"> 10/12/2013</t>
  </si>
  <si>
    <t xml:space="preserve"> 10/11/2013</t>
  </si>
  <si>
    <t xml:space="preserve"> 10/10/2013</t>
  </si>
  <si>
    <t xml:space="preserve"> 10/09/2013</t>
  </si>
  <si>
    <t xml:space="preserve"> 10/08/2013</t>
  </si>
  <si>
    <t xml:space="preserve"> 10/07/2013</t>
  </si>
  <si>
    <t xml:space="preserve"> 10/06/2013</t>
  </si>
  <si>
    <t xml:space="preserve"> 10/05/2013</t>
  </si>
  <si>
    <t xml:space="preserve"> 10/04/2013</t>
  </si>
  <si>
    <t xml:space="preserve"> 10/03/2013</t>
  </si>
  <si>
    <t xml:space="preserve"> 10/02/2013</t>
  </si>
  <si>
    <t xml:space="preserve"> 10/01/2013</t>
  </si>
  <si>
    <t xml:space="preserve"> 09/30/2013</t>
  </si>
  <si>
    <t xml:space="preserve"> 09/29/2013</t>
  </si>
  <si>
    <t xml:space="preserve"> 09/28/2013</t>
  </si>
  <si>
    <t xml:space="preserve"> 09/27/2013</t>
  </si>
  <si>
    <t xml:space="preserve"> 09/26/2013</t>
  </si>
  <si>
    <t xml:space="preserve"> 09/25/2013</t>
  </si>
  <si>
    <t xml:space="preserve"> 09/24/2013</t>
  </si>
  <si>
    <t xml:space="preserve"> 09/23/2013</t>
  </si>
  <si>
    <t xml:space="preserve"> 09/22/2013</t>
  </si>
  <si>
    <t xml:space="preserve"> 09/21/2013</t>
  </si>
  <si>
    <t xml:space="preserve"> 09/20/2013</t>
  </si>
  <si>
    <t xml:space="preserve"> 09/19/2013</t>
  </si>
  <si>
    <t xml:space="preserve"> 09/18/2013</t>
  </si>
  <si>
    <t xml:space="preserve"> 09/17/2013</t>
  </si>
  <si>
    <t xml:space="preserve"> 09/16/2013</t>
  </si>
  <si>
    <t xml:space="preserve"> 09/15/2013</t>
  </si>
  <si>
    <t xml:space="preserve"> 09/14/2013</t>
  </si>
  <si>
    <t xml:space="preserve"> 09/13/2013</t>
  </si>
  <si>
    <t xml:space="preserve"> 09/12/2013</t>
  </si>
  <si>
    <t xml:space="preserve"> 09/11/2013</t>
  </si>
  <si>
    <t xml:space="preserve"> 09/10/2013</t>
  </si>
  <si>
    <t xml:space="preserve"> 09/09/2013</t>
  </si>
  <si>
    <t xml:space="preserve"> 09/08/2013</t>
  </si>
  <si>
    <t xml:space="preserve"> 09/07/2013</t>
  </si>
  <si>
    <t xml:space="preserve"> 09/06/2013</t>
  </si>
  <si>
    <t xml:space="preserve"> 09/05/2013</t>
  </si>
  <si>
    <t xml:space="preserve"> 09/04/2013</t>
  </si>
  <si>
    <t xml:space="preserve"> 09/03/2013</t>
  </si>
  <si>
    <t xml:space="preserve"> 09/02/2013</t>
  </si>
  <si>
    <t xml:space="preserve"> 09/01/2013</t>
  </si>
  <si>
    <t xml:space="preserve"> 08/31/2013</t>
  </si>
  <si>
    <t xml:space="preserve"> 08/30/2013</t>
  </si>
  <si>
    <t xml:space="preserve"> 08/29/2013</t>
  </si>
  <si>
    <t xml:space="preserve"> 08/28/2013</t>
  </si>
  <si>
    <t xml:space="preserve"> 08/27/2013</t>
  </si>
  <si>
    <t xml:space="preserve"> 08/26/2013</t>
  </si>
  <si>
    <t xml:space="preserve"> 08/25/2013</t>
  </si>
  <si>
    <t xml:space="preserve"> 08/24/2013</t>
  </si>
  <si>
    <t xml:space="preserve"> 08/23/2013</t>
  </si>
  <si>
    <t xml:space="preserve"> 08/22/2013</t>
  </si>
  <si>
    <t xml:space="preserve"> 08/21/2013</t>
  </si>
  <si>
    <t xml:space="preserve"> 08/20/2013</t>
  </si>
  <si>
    <t xml:space="preserve"> 08/19/2013</t>
  </si>
  <si>
    <t xml:space="preserve"> 08/18/2013</t>
  </si>
  <si>
    <t xml:space="preserve"> 08/17/2013</t>
  </si>
  <si>
    <t xml:space="preserve"> 08/16/2013</t>
  </si>
  <si>
    <t xml:space="preserve"> 08/15/2013</t>
  </si>
  <si>
    <t xml:space="preserve"> 08/14/2013</t>
  </si>
  <si>
    <t xml:space="preserve"> 08/13/2013</t>
  </si>
  <si>
    <t xml:space="preserve"> 08/12/2013</t>
  </si>
  <si>
    <t xml:space="preserve"> 08/11/2013</t>
  </si>
  <si>
    <t xml:space="preserve"> 08/10/2013</t>
  </si>
  <si>
    <t xml:space="preserve"> 08/09/2013</t>
  </si>
  <si>
    <t xml:space="preserve"> 08/08/2013</t>
  </si>
  <si>
    <t xml:space="preserve"> 08/07/2013</t>
  </si>
  <si>
    <t xml:space="preserve"> 08/06/2013</t>
  </si>
  <si>
    <t xml:space="preserve"> 08/05/2013</t>
  </si>
  <si>
    <t xml:space="preserve"> 08/04/2013</t>
  </si>
  <si>
    <t xml:space="preserve"> 08/03/2013</t>
  </si>
  <si>
    <t xml:space="preserve"> 08/02/2013</t>
  </si>
  <si>
    <t xml:space="preserve"> 08/01/2013</t>
  </si>
  <si>
    <t xml:space="preserve"> 07/31/2013</t>
  </si>
  <si>
    <t xml:space="preserve"> 07/30/2013</t>
  </si>
  <si>
    <t xml:space="preserve"> 07/29/2013</t>
  </si>
  <si>
    <t xml:space="preserve"> 07/28/2013</t>
  </si>
  <si>
    <t xml:space="preserve"> 07/27/2013</t>
  </si>
  <si>
    <t xml:space="preserve"> 07/26/2013</t>
  </si>
  <si>
    <t xml:space="preserve"> 07/25/2013</t>
  </si>
  <si>
    <t xml:space="preserve"> 07/24/2013</t>
  </si>
  <si>
    <t xml:space="preserve"> 07/23/2013</t>
  </si>
  <si>
    <t xml:space="preserve"> 07/22/2013</t>
  </si>
  <si>
    <t xml:space="preserve"> 07/21/2013</t>
  </si>
  <si>
    <t xml:space="preserve"> 07/20/2013</t>
  </si>
  <si>
    <t xml:space="preserve"> 07/19/2013</t>
  </si>
  <si>
    <t xml:space="preserve"> 07/18/2013</t>
  </si>
  <si>
    <t xml:space="preserve"> 07/17/2013</t>
  </si>
  <si>
    <t xml:space="preserve"> 07/16/2013</t>
  </si>
  <si>
    <t xml:space="preserve"> 07/15/2013</t>
  </si>
  <si>
    <t xml:space="preserve"> 07/14/2013</t>
  </si>
  <si>
    <t xml:space="preserve"> 07/13/2013</t>
  </si>
  <si>
    <t xml:space="preserve"> 07/12/2013</t>
  </si>
  <si>
    <t xml:space="preserve"> 07/11/2013</t>
  </si>
  <si>
    <t xml:space="preserve"> 07/10/2013</t>
  </si>
  <si>
    <t xml:space="preserve"> 07/09/2013</t>
  </si>
  <si>
    <t xml:space="preserve"> 07/08/2013</t>
  </si>
  <si>
    <t xml:space="preserve"> 07/07/2013</t>
  </si>
  <si>
    <t xml:space="preserve"> 07/06/2013</t>
  </si>
  <si>
    <t xml:space="preserve"> 07/05/2013</t>
  </si>
  <si>
    <t xml:space="preserve"> 07/04/2013</t>
  </si>
  <si>
    <t xml:space="preserve"> 07/03/2013</t>
  </si>
  <si>
    <t xml:space="preserve"> 07/02/2013</t>
  </si>
  <si>
    <t xml:space="preserve"> 07/01/2013</t>
  </si>
  <si>
    <t xml:space="preserve"> 06/30/2013</t>
  </si>
  <si>
    <t xml:space="preserve"> 06/29/2013</t>
  </si>
  <si>
    <t xml:space="preserve"> 06/28/2013</t>
  </si>
  <si>
    <t xml:space="preserve"> 06/27/2013</t>
  </si>
  <si>
    <t xml:space="preserve"> 06/26/2013</t>
  </si>
  <si>
    <t xml:space="preserve"> 06/25/2013</t>
  </si>
  <si>
    <t xml:space="preserve"> 06/24/2013</t>
  </si>
  <si>
    <t xml:space="preserve"> 06/23/2013</t>
  </si>
  <si>
    <t xml:space="preserve"> 06/22/2013</t>
  </si>
  <si>
    <t xml:space="preserve"> 06/21/2013</t>
  </si>
  <si>
    <t xml:space="preserve"> 06/20/2013</t>
  </si>
  <si>
    <t xml:space="preserve"> 06/19/2013</t>
  </si>
  <si>
    <t xml:space="preserve"> 06/18/2013</t>
  </si>
  <si>
    <t xml:space="preserve"> 06/17/2013</t>
  </si>
  <si>
    <t xml:space="preserve"> 06/16/2013</t>
  </si>
  <si>
    <t xml:space="preserve"> 06/15/2013</t>
  </si>
  <si>
    <t xml:space="preserve"> 06/14/2013</t>
  </si>
  <si>
    <t xml:space="preserve"> 06/13/2013</t>
  </si>
  <si>
    <t xml:space="preserve"> 06/12/2013</t>
  </si>
  <si>
    <t xml:space="preserve"> 06/11/2013</t>
  </si>
  <si>
    <t xml:space="preserve"> 06/10/2013</t>
  </si>
  <si>
    <t xml:space="preserve"> 06/09/2013</t>
  </si>
  <si>
    <t xml:space="preserve"> 06/08/2013</t>
  </si>
  <si>
    <t xml:space="preserve"> 06/07/2013</t>
  </si>
  <si>
    <t xml:space="preserve"> 06/06/2013</t>
  </si>
  <si>
    <t xml:space="preserve"> 06/05/2013</t>
  </si>
  <si>
    <t xml:space="preserve"> 06/04/2013</t>
  </si>
  <si>
    <t xml:space="preserve"> 06/03/2013</t>
  </si>
  <si>
    <t xml:space="preserve"> 06/02/2013</t>
  </si>
  <si>
    <t xml:space="preserve"> 06/01/2013</t>
  </si>
  <si>
    <t xml:space="preserve"> 05/31/2013</t>
  </si>
  <si>
    <t xml:space="preserve"> 05/30/2013</t>
  </si>
  <si>
    <t xml:space="preserve"> 05/29/2013</t>
  </si>
  <si>
    <t xml:space="preserve"> 05/28/2013</t>
  </si>
  <si>
    <t xml:space="preserve"> 05/27/2013</t>
  </si>
  <si>
    <t xml:space="preserve"> 05/26/2013</t>
  </si>
  <si>
    <t xml:space="preserve"> 05/25/2013</t>
  </si>
  <si>
    <t xml:space="preserve"> 05/24/2013</t>
  </si>
  <si>
    <t xml:space="preserve"> 05/23/2013</t>
  </si>
  <si>
    <t xml:space="preserve"> 05/22/2013</t>
  </si>
  <si>
    <t xml:space="preserve"> 05/21/2013</t>
  </si>
  <si>
    <t xml:space="preserve"> 05/20/2013</t>
  </si>
  <si>
    <t xml:space="preserve"> 05/19/2013</t>
  </si>
  <si>
    <t xml:space="preserve"> 05/18/2013</t>
  </si>
  <si>
    <t xml:space="preserve"> 05/17/2013</t>
  </si>
  <si>
    <t xml:space="preserve"> 05/16/2013</t>
  </si>
  <si>
    <t xml:space="preserve"> 05/15/2013</t>
  </si>
  <si>
    <t xml:space="preserve"> 05/14/2013</t>
  </si>
  <si>
    <t xml:space="preserve"> 05/13/2013</t>
  </si>
  <si>
    <t xml:space="preserve"> 05/12/2013</t>
  </si>
  <si>
    <t xml:space="preserve"> 05/11/2013</t>
  </si>
  <si>
    <t xml:space="preserve"> 05/10/2013</t>
  </si>
  <si>
    <t xml:space="preserve"> 05/09/2013</t>
  </si>
  <si>
    <t xml:space="preserve"> 05/08/2013</t>
  </si>
  <si>
    <t xml:space="preserve"> 05/07/2013</t>
  </si>
  <si>
    <t xml:space="preserve"> 05/06/2013</t>
  </si>
  <si>
    <t xml:space="preserve"> 05/05/2013</t>
  </si>
  <si>
    <t xml:space="preserve"> 05/04/2013</t>
  </si>
  <si>
    <t xml:space="preserve"> 05/03/2013</t>
  </si>
  <si>
    <t xml:space="preserve"> 05/02/2013</t>
  </si>
  <si>
    <t xml:space="preserve"> 05/01/2013</t>
  </si>
  <si>
    <t xml:space="preserve"> 04/30/2013</t>
  </si>
  <si>
    <t xml:space="preserve"> 04/29/2013</t>
  </si>
  <si>
    <t xml:space="preserve"> 04/28/2013</t>
  </si>
  <si>
    <t xml:space="preserve"> 04/27/2013</t>
  </si>
  <si>
    <t xml:space="preserve"> 04/26/2013</t>
  </si>
  <si>
    <t xml:space="preserve"> 04/25/2013</t>
  </si>
  <si>
    <t xml:space="preserve"> 04/24/2013</t>
  </si>
  <si>
    <t xml:space="preserve"> 04/23/2013</t>
  </si>
  <si>
    <t xml:space="preserve"> 04/22/2013</t>
  </si>
  <si>
    <t xml:space="preserve"> 04/21/2013</t>
  </si>
  <si>
    <t xml:space="preserve"> 04/20/2013</t>
  </si>
  <si>
    <t xml:space="preserve"> 04/19/2013</t>
  </si>
  <si>
    <t xml:space="preserve"> 04/18/2013</t>
  </si>
  <si>
    <t xml:space="preserve"> 04/17/2013</t>
  </si>
  <si>
    <t xml:space="preserve"> 04/16/2013</t>
  </si>
  <si>
    <t xml:space="preserve"> 04/15/2013</t>
  </si>
  <si>
    <t xml:space="preserve"> 04/14/2013</t>
  </si>
  <si>
    <t xml:space="preserve"> 04/13/2013</t>
  </si>
  <si>
    <t xml:space="preserve"> 04/12/2013</t>
  </si>
  <si>
    <t xml:space="preserve"> 04/11/2013</t>
  </si>
  <si>
    <t xml:space="preserve"> 04/10/2013</t>
  </si>
  <si>
    <t xml:space="preserve"> 04/09/2013</t>
  </si>
  <si>
    <t xml:space="preserve"> 04/08/2013</t>
  </si>
  <si>
    <t xml:space="preserve"> 04/07/2013</t>
  </si>
  <si>
    <t xml:space="preserve"> 04/06/2013</t>
  </si>
  <si>
    <t xml:space="preserve"> 04/05/2013</t>
  </si>
  <si>
    <t xml:space="preserve"> 04/04/2013</t>
  </si>
  <si>
    <t xml:space="preserve"> 04/03/2013</t>
  </si>
  <si>
    <t xml:space="preserve"> 04/02/2013</t>
  </si>
  <si>
    <t xml:space="preserve"> 04/01/2013</t>
  </si>
  <si>
    <t xml:space="preserve"> 03/31/2013</t>
  </si>
  <si>
    <t xml:space="preserve"> 03/30/2013</t>
  </si>
  <si>
    <t xml:space="preserve"> 03/29/2013</t>
  </si>
  <si>
    <t xml:space="preserve"> 03/28/2013</t>
  </si>
  <si>
    <t xml:space="preserve"> 03/27/2013</t>
  </si>
  <si>
    <t xml:space="preserve"> 03/26/2013</t>
  </si>
  <si>
    <t xml:space="preserve"> 03/25/2013</t>
  </si>
  <si>
    <t xml:space="preserve"> 03/24/2013</t>
  </si>
  <si>
    <t xml:space="preserve"> 03/23/2013</t>
  </si>
  <si>
    <t xml:space="preserve"> 03/22/2013</t>
  </si>
  <si>
    <t xml:space="preserve"> 03/21/2013</t>
  </si>
  <si>
    <t xml:space="preserve"> 03/20/2013</t>
  </si>
  <si>
    <t xml:space="preserve"> 03/19/2013</t>
  </si>
  <si>
    <t xml:space="preserve"> 03/18/2013</t>
  </si>
  <si>
    <t xml:space="preserve"> 03/17/2013</t>
  </si>
  <si>
    <t xml:space="preserve"> 03/16/2013</t>
  </si>
  <si>
    <t xml:space="preserve"> 03/15/2013</t>
  </si>
  <si>
    <t xml:space="preserve"> 03/14/2013</t>
  </si>
  <si>
    <t xml:space="preserve"> 03/13/2013</t>
  </si>
  <si>
    <t xml:space="preserve"> 03/12/2013</t>
  </si>
  <si>
    <t xml:space="preserve"> 03/11/2013</t>
  </si>
  <si>
    <t xml:space="preserve"> 03/10/2013</t>
  </si>
  <si>
    <t xml:space="preserve"> 03/09/2013</t>
  </si>
  <si>
    <t xml:space="preserve"> 03/08/2013</t>
  </si>
  <si>
    <t xml:space="preserve"> 03/07/2013</t>
  </si>
  <si>
    <t xml:space="preserve"> 03/06/2013</t>
  </si>
  <si>
    <t xml:space="preserve"> 03/05/2013</t>
  </si>
  <si>
    <t xml:space="preserve"> 03/04/2013</t>
  </si>
  <si>
    <t xml:space="preserve"> 03/03/2013</t>
  </si>
  <si>
    <t xml:space="preserve"> 03/02/2013</t>
  </si>
  <si>
    <t xml:space="preserve"> 03/01/2013</t>
  </si>
  <si>
    <t xml:space="preserve"> 02/28/2013</t>
  </si>
  <si>
    <t xml:space="preserve"> 02/27/2013</t>
  </si>
  <si>
    <t xml:space="preserve"> 02/26/2013</t>
  </si>
  <si>
    <t xml:space="preserve"> 02/25/2013</t>
  </si>
  <si>
    <t xml:space="preserve"> 02/24/2013</t>
  </si>
  <si>
    <t xml:space="preserve"> 02/23/2013</t>
  </si>
  <si>
    <t xml:space="preserve"> 02/22/2013</t>
  </si>
  <si>
    <t xml:space="preserve"> 02/21/2013</t>
  </si>
  <si>
    <t xml:space="preserve"> 02/20/2013</t>
  </si>
  <si>
    <t xml:space="preserve"> 02/19/2013</t>
  </si>
  <si>
    <t xml:space="preserve"> 02/18/2013</t>
  </si>
  <si>
    <t xml:space="preserve"> 02/17/2013</t>
  </si>
  <si>
    <t xml:space="preserve"> 02/16/2013</t>
  </si>
  <si>
    <t xml:space="preserve"> 02/15/2013</t>
  </si>
  <si>
    <t xml:space="preserve"> 02/14/2013</t>
  </si>
  <si>
    <t xml:space="preserve"> 02/13/2013</t>
  </si>
  <si>
    <t xml:space="preserve"> 02/12/2013</t>
  </si>
  <si>
    <t xml:space="preserve"> 02/11/2013</t>
  </si>
  <si>
    <t xml:space="preserve"> 02/10/2013</t>
  </si>
  <si>
    <t xml:space="preserve"> 02/09/2013</t>
  </si>
  <si>
    <t xml:space="preserve"> 02/08/2013</t>
  </si>
  <si>
    <t xml:space="preserve"> 02/07/2013</t>
  </si>
  <si>
    <t xml:space="preserve"> 02/06/2013</t>
  </si>
  <si>
    <t xml:space="preserve"> 02/05/2013</t>
  </si>
  <si>
    <t xml:space="preserve"> 02/04/2013</t>
  </si>
  <si>
    <t xml:space="preserve"> 02/03/2013</t>
  </si>
  <si>
    <t xml:space="preserve"> 02/02/2013</t>
  </si>
  <si>
    <t xml:space="preserve"> 02/01/2013</t>
  </si>
  <si>
    <t xml:space="preserve"> 01/31/2013</t>
  </si>
  <si>
    <t xml:space="preserve"> 01/30/2013</t>
  </si>
  <si>
    <t xml:space="preserve"> 01/29/2013</t>
  </si>
  <si>
    <t xml:space="preserve"> 01/28/2013</t>
  </si>
  <si>
    <t xml:space="preserve"> 01/27/2013</t>
  </si>
  <si>
    <t xml:space="preserve"> 01/26/2013</t>
  </si>
  <si>
    <t xml:space="preserve"> 01/25/2013</t>
  </si>
  <si>
    <t xml:space="preserve"> 01/24/2013</t>
  </si>
  <si>
    <t xml:space="preserve"> 01/23/2013</t>
  </si>
  <si>
    <t xml:space="preserve"> 01/22/2013</t>
  </si>
  <si>
    <t xml:space="preserve"> 01/21/2013</t>
  </si>
  <si>
    <t xml:space="preserve"> 01/20/2013</t>
  </si>
  <si>
    <t xml:space="preserve"> 01/19/2013</t>
  </si>
  <si>
    <t xml:space="preserve"> 01/18/2013</t>
  </si>
  <si>
    <t xml:space="preserve"> 01/17/2013</t>
  </si>
  <si>
    <t xml:space="preserve"> 01/16/2013</t>
  </si>
  <si>
    <t xml:space="preserve"> 01/15/2013</t>
  </si>
  <si>
    <t xml:space="preserve"> 01/14/2013</t>
  </si>
  <si>
    <t xml:space="preserve"> 01/13/2013</t>
  </si>
  <si>
    <t xml:space="preserve"> 01/12/2013</t>
  </si>
  <si>
    <t xml:space="preserve"> 01/11/2013</t>
  </si>
  <si>
    <t xml:space="preserve"> 01/10/2013</t>
  </si>
  <si>
    <t xml:space="preserve"> 01/09/2013</t>
  </si>
  <si>
    <t xml:space="preserve"> 01/08/2013</t>
  </si>
  <si>
    <t xml:space="preserve"> 01/07/2013</t>
  </si>
  <si>
    <t xml:space="preserve"> 01/06/2013</t>
  </si>
  <si>
    <t xml:space="preserve"> 01/05/2013</t>
  </si>
  <si>
    <t xml:space="preserve"> 01/04/2013</t>
  </si>
  <si>
    <t xml:space="preserve"> 01/03/2013</t>
  </si>
  <si>
    <t xml:space="preserve"> 01/02/2013</t>
  </si>
  <si>
    <t xml:space="preserve"> 01/01/2013</t>
  </si>
  <si>
    <t xml:space="preserve"> 12/31/2012</t>
  </si>
  <si>
    <t xml:space="preserve"> 12/30/2012</t>
  </si>
  <si>
    <t xml:space="preserve"> 12/29/2012</t>
  </si>
  <si>
    <t xml:space="preserve"> 12/28/2012</t>
  </si>
  <si>
    <t xml:space="preserve"> 12/27/2012</t>
  </si>
  <si>
    <t xml:space="preserve"> 12/26/2012</t>
  </si>
  <si>
    <t xml:space="preserve"> 12/25/2012</t>
  </si>
  <si>
    <t xml:space="preserve"> 12/24/2012</t>
  </si>
  <si>
    <t xml:space="preserve"> 12/23/2012</t>
  </si>
  <si>
    <t xml:space="preserve"> 12/22/2012</t>
  </si>
  <si>
    <t xml:space="preserve"> 12/21/2012</t>
  </si>
  <si>
    <t xml:space="preserve"> 12/20/2012</t>
  </si>
  <si>
    <t xml:space="preserve"> 12/19/2012</t>
  </si>
  <si>
    <t xml:space="preserve"> 12/18/2012</t>
  </si>
  <si>
    <t xml:space="preserve"> 12/17/2012</t>
  </si>
  <si>
    <t xml:space="preserve"> 12/16/2012</t>
  </si>
  <si>
    <t xml:space="preserve"> 12/15/2012</t>
  </si>
  <si>
    <t xml:space="preserve"> 12/14/2012</t>
  </si>
  <si>
    <t xml:space="preserve"> 12/13/2012</t>
  </si>
  <si>
    <t xml:space="preserve"> 12/12/2012</t>
  </si>
  <si>
    <t xml:space="preserve"> 12/11/2012</t>
  </si>
  <si>
    <t xml:space="preserve"> 12/10/2012</t>
  </si>
  <si>
    <t xml:space="preserve"> 12/09/2012</t>
  </si>
  <si>
    <t xml:space="preserve"> 12/08/2012</t>
  </si>
  <si>
    <t xml:space="preserve"> 12/07/2012</t>
  </si>
  <si>
    <t xml:space="preserve"> 12/06/2012</t>
  </si>
  <si>
    <t xml:space="preserve"> 12/05/2012</t>
  </si>
  <si>
    <t xml:space="preserve"> 12/04/2012</t>
  </si>
  <si>
    <t xml:space="preserve"> 12/03/2012</t>
  </si>
  <si>
    <t xml:space="preserve"> 12/02/2012</t>
  </si>
  <si>
    <t xml:space="preserve"> 12/01/2012</t>
  </si>
  <si>
    <t xml:space="preserve"> 11/30/2012</t>
  </si>
  <si>
    <t xml:space="preserve"> 11/29/2012</t>
  </si>
  <si>
    <t xml:space="preserve"> 11/28/2012</t>
  </si>
  <si>
    <t xml:space="preserve"> 11/27/2012</t>
  </si>
  <si>
    <t xml:space="preserve"> 11/26/2012</t>
  </si>
  <si>
    <t xml:space="preserve"> 11/25/2012</t>
  </si>
  <si>
    <t xml:space="preserve"> 11/24/2012</t>
  </si>
  <si>
    <t xml:space="preserve"> 11/23/2012</t>
  </si>
  <si>
    <t xml:space="preserve"> 11/22/2012</t>
  </si>
  <si>
    <t xml:space="preserve"> 11/21/2012</t>
  </si>
  <si>
    <t xml:space="preserve"> 11/20/2012</t>
  </si>
  <si>
    <t xml:space="preserve"> 11/19/2012</t>
  </si>
  <si>
    <t xml:space="preserve"> 11/18/2012</t>
  </si>
  <si>
    <t xml:space="preserve"> 11/17/2012</t>
  </si>
  <si>
    <t xml:space="preserve"> 11/16/2012</t>
  </si>
  <si>
    <t xml:space="preserve"> 11/15/2012</t>
  </si>
  <si>
    <t xml:space="preserve"> 11/14/2012</t>
  </si>
  <si>
    <t xml:space="preserve"> 11/13/2012</t>
  </si>
  <si>
    <t xml:space="preserve"> 11/12/2012</t>
  </si>
  <si>
    <t xml:space="preserve"> 11/11/2012</t>
  </si>
  <si>
    <t xml:space="preserve"> 11/10/2012</t>
  </si>
  <si>
    <t xml:space="preserve"> 11/09/2012</t>
  </si>
  <si>
    <t xml:space="preserve"> 11/08/2012</t>
  </si>
  <si>
    <t xml:space="preserve"> 11/07/2012</t>
  </si>
  <si>
    <t xml:space="preserve"> 11/06/2012</t>
  </si>
  <si>
    <t xml:space="preserve"> 11/05/2012</t>
  </si>
  <si>
    <t xml:space="preserve"> 11/04/2012</t>
  </si>
  <si>
    <t xml:space="preserve"> 11/03/2012</t>
  </si>
  <si>
    <t xml:space="preserve"> 11/02/2012</t>
  </si>
  <si>
    <t xml:space="preserve"> 11/01/2012</t>
  </si>
  <si>
    <t xml:space="preserve"> 10/31/2012</t>
  </si>
  <si>
    <t xml:space="preserve"> 10/30/2012</t>
  </si>
  <si>
    <t xml:space="preserve"> 10/29/2012</t>
  </si>
  <si>
    <t xml:space="preserve"> 10/28/2012</t>
  </si>
  <si>
    <t xml:space="preserve"> 10/27/2012</t>
  </si>
  <si>
    <t xml:space="preserve"> 10/26/2012</t>
  </si>
  <si>
    <t xml:space="preserve"> 10/25/2012</t>
  </si>
  <si>
    <t xml:space="preserve"> 10/24/2012</t>
  </si>
  <si>
    <t xml:space="preserve"> 10/23/2012</t>
  </si>
  <si>
    <t xml:space="preserve"> 10/22/2012</t>
  </si>
  <si>
    <t xml:space="preserve"> 10/21/2012</t>
  </si>
  <si>
    <t xml:space="preserve"> 10/20/2012</t>
  </si>
  <si>
    <t xml:space="preserve"> 10/19/2012</t>
  </si>
  <si>
    <t xml:space="preserve"> 10/18/2012</t>
  </si>
  <si>
    <t xml:space="preserve"> 10/17/2012</t>
  </si>
  <si>
    <t xml:space="preserve"> 10/16/2012</t>
  </si>
  <si>
    <t xml:space="preserve"> 10/15/2012</t>
  </si>
  <si>
    <t xml:space="preserve"> 10/14/2012</t>
  </si>
  <si>
    <t xml:space="preserve"> 10/13/2012</t>
  </si>
  <si>
    <t xml:space="preserve"> 10/12/2012</t>
  </si>
  <si>
    <t xml:space="preserve"> 10/11/2012</t>
  </si>
  <si>
    <t xml:space="preserve"> 10/10/2012</t>
  </si>
  <si>
    <t xml:space="preserve"> 10/09/2012</t>
  </si>
  <si>
    <t xml:space="preserve"> 10/08/2012</t>
  </si>
  <si>
    <t xml:space="preserve"> 10/07/2012</t>
  </si>
  <si>
    <t xml:space="preserve"> 10/06/2012</t>
  </si>
  <si>
    <t xml:space="preserve"> 10/05/2012</t>
  </si>
  <si>
    <t xml:space="preserve"> 10/04/2012</t>
  </si>
  <si>
    <t xml:space="preserve"> 10/03/2012</t>
  </si>
  <si>
    <t xml:space="preserve"> 10/02/2012</t>
  </si>
  <si>
    <t xml:space="preserve"> 10/01/2012</t>
  </si>
  <si>
    <t xml:space="preserve"> 09/30/2012</t>
  </si>
  <si>
    <t xml:space="preserve"> 09/29/2012</t>
  </si>
  <si>
    <t xml:space="preserve"> 09/28/2012</t>
  </si>
  <si>
    <t xml:space="preserve"> 09/27/2012</t>
  </si>
  <si>
    <t xml:space="preserve"> 09/26/2012</t>
  </si>
  <si>
    <t xml:space="preserve"> 09/25/2012</t>
  </si>
  <si>
    <t xml:space="preserve"> 09/24/2012</t>
  </si>
  <si>
    <t xml:space="preserve"> 09/23/2012</t>
  </si>
  <si>
    <t xml:space="preserve"> 09/22/2012</t>
  </si>
  <si>
    <t xml:space="preserve"> 09/21/2012</t>
  </si>
  <si>
    <t xml:space="preserve"> 09/20/2012</t>
  </si>
  <si>
    <t xml:space="preserve"> 09/19/2012</t>
  </si>
  <si>
    <t xml:space="preserve"> 09/18/2012</t>
  </si>
  <si>
    <t xml:space="preserve"> 09/17/2012</t>
  </si>
  <si>
    <t xml:space="preserve"> 09/16/2012</t>
  </si>
  <si>
    <t xml:space="preserve"> 09/15/2012</t>
  </si>
  <si>
    <t xml:space="preserve"> 09/14/2012</t>
  </si>
  <si>
    <t xml:space="preserve"> 09/13/2012</t>
  </si>
  <si>
    <t xml:space="preserve"> 09/12/2012</t>
  </si>
  <si>
    <t xml:space="preserve"> 09/11/2012</t>
  </si>
  <si>
    <t xml:space="preserve"> 09/10/2012</t>
  </si>
  <si>
    <t xml:space="preserve"> 09/09/2012</t>
  </si>
  <si>
    <t xml:space="preserve"> 09/08/2012</t>
  </si>
  <si>
    <t xml:space="preserve"> 09/07/2012</t>
  </si>
  <si>
    <t xml:space="preserve"> 09/06/2012</t>
  </si>
  <si>
    <t xml:space="preserve"> 09/05/2012</t>
  </si>
  <si>
    <t xml:space="preserve"> 09/04/2012</t>
  </si>
  <si>
    <t xml:space="preserve"> 09/03/2012</t>
  </si>
  <si>
    <t xml:space="preserve"> 09/02/2012</t>
  </si>
  <si>
    <t xml:space="preserve"> 09/01/2012</t>
  </si>
  <si>
    <t xml:space="preserve"> 08/31/2012</t>
  </si>
  <si>
    <t xml:space="preserve"> 08/30/2012</t>
  </si>
  <si>
    <t xml:space="preserve"> 08/29/2012</t>
  </si>
  <si>
    <t xml:space="preserve"> 08/28/2012</t>
  </si>
  <si>
    <t xml:space="preserve"> 08/27/2012</t>
  </si>
  <si>
    <t xml:space="preserve"> 08/26/2012</t>
  </si>
  <si>
    <t xml:space="preserve"> 08/25/2012</t>
  </si>
  <si>
    <t xml:space="preserve"> 08/24/2012</t>
  </si>
  <si>
    <t xml:space="preserve"> 08/23/2012</t>
  </si>
  <si>
    <t xml:space="preserve"> 08/22/2012</t>
  </si>
  <si>
    <t xml:space="preserve"> 08/21/2012</t>
  </si>
  <si>
    <t xml:space="preserve"> 08/20/2012</t>
  </si>
  <si>
    <t xml:space="preserve"> 08/19/2012</t>
  </si>
  <si>
    <t xml:space="preserve"> 08/18/2012</t>
  </si>
  <si>
    <t xml:space="preserve"> 08/17/2012</t>
  </si>
  <si>
    <t xml:space="preserve"> 08/16/2012</t>
  </si>
  <si>
    <t xml:space="preserve"> 08/15/2012</t>
  </si>
  <si>
    <t xml:space="preserve"> 08/14/2012</t>
  </si>
  <si>
    <t xml:space="preserve"> 08/13/2012</t>
  </si>
  <si>
    <t xml:space="preserve"> 08/12/2012</t>
  </si>
  <si>
    <t xml:space="preserve"> 08/11/2012</t>
  </si>
  <si>
    <t xml:space="preserve"> 08/10/2012</t>
  </si>
  <si>
    <t xml:space="preserve"> 08/09/2012</t>
  </si>
  <si>
    <t xml:space="preserve"> 08/08/2012</t>
  </si>
  <si>
    <t xml:space="preserve"> 08/07/2012</t>
  </si>
  <si>
    <t xml:space="preserve"> 08/06/2012</t>
  </si>
  <si>
    <t xml:space="preserve"> 08/05/2012</t>
  </si>
  <si>
    <t xml:space="preserve"> 08/04/2012</t>
  </si>
  <si>
    <t xml:space="preserve"> 08/03/2012</t>
  </si>
  <si>
    <t xml:space="preserve"> 08/02/2012</t>
  </si>
  <si>
    <t xml:space="preserve"> 08/01/2012</t>
  </si>
  <si>
    <t xml:space="preserve"> 07/31/2012</t>
  </si>
  <si>
    <t xml:space="preserve"> 07/30/2012</t>
  </si>
  <si>
    <t xml:space="preserve"> 07/29/2012</t>
  </si>
  <si>
    <t xml:space="preserve"> 07/28/2012</t>
  </si>
  <si>
    <t xml:space="preserve"> 07/27/2012</t>
  </si>
  <si>
    <t xml:space="preserve"> 07/26/2012</t>
  </si>
  <si>
    <t xml:space="preserve"> 07/25/2012</t>
  </si>
  <si>
    <t xml:space="preserve"> 07/24/2012</t>
  </si>
  <si>
    <t xml:space="preserve"> 07/23/2012</t>
  </si>
  <si>
    <t xml:space="preserve"> 07/22/2012</t>
  </si>
  <si>
    <t xml:space="preserve"> 07/21/2012</t>
  </si>
  <si>
    <t xml:space="preserve"> 07/20/2012</t>
  </si>
  <si>
    <t xml:space="preserve"> 07/19/2012</t>
  </si>
  <si>
    <t xml:space="preserve"> 07/18/2012</t>
  </si>
  <si>
    <t xml:space="preserve"> 07/17/2012</t>
  </si>
  <si>
    <t xml:space="preserve"> 07/16/2012</t>
  </si>
  <si>
    <t xml:space="preserve"> 07/15/2012</t>
  </si>
  <si>
    <t xml:space="preserve"> 07/14/2012</t>
  </si>
  <si>
    <t xml:space="preserve"> 07/13/2012</t>
  </si>
  <si>
    <t xml:space="preserve"> 07/12/2012</t>
  </si>
  <si>
    <t xml:space="preserve"> 07/11/2012</t>
  </si>
  <si>
    <t xml:space="preserve"> 07/10/2012</t>
  </si>
  <si>
    <t xml:space="preserve"> 07/09/2012</t>
  </si>
  <si>
    <t xml:space="preserve"> 07/08/2012</t>
  </si>
  <si>
    <t xml:space="preserve"> 07/07/2012</t>
  </si>
  <si>
    <t xml:space="preserve"> 07/06/2012</t>
  </si>
  <si>
    <t xml:space="preserve"> 07/05/2012</t>
  </si>
  <si>
    <t xml:space="preserve"> 07/04/2012</t>
  </si>
  <si>
    <t xml:space="preserve"> 07/03/2012</t>
  </si>
  <si>
    <t xml:space="preserve"> 07/02/2012</t>
  </si>
  <si>
    <t xml:space="preserve"> 07/01/2012</t>
  </si>
  <si>
    <t xml:space="preserve"> 06/30/2012</t>
  </si>
  <si>
    <t xml:space="preserve"> 06/29/2012</t>
  </si>
  <si>
    <t xml:space="preserve"> 06/28/2012</t>
  </si>
  <si>
    <t xml:space="preserve"> 06/27/2012</t>
  </si>
  <si>
    <t xml:space="preserve"> 06/26/2012</t>
  </si>
  <si>
    <t xml:space="preserve"> 06/25/2012</t>
  </si>
  <si>
    <t xml:space="preserve"> 06/24/2012</t>
  </si>
  <si>
    <t xml:space="preserve"> 06/23/2012</t>
  </si>
  <si>
    <t xml:space="preserve"> 06/22/2012</t>
  </si>
  <si>
    <t xml:space="preserve"> 06/21/2012</t>
  </si>
  <si>
    <t xml:space="preserve"> 06/20/2012</t>
  </si>
  <si>
    <t xml:space="preserve"> 06/19/2012</t>
  </si>
  <si>
    <t xml:space="preserve"> 06/18/2012</t>
  </si>
  <si>
    <t xml:space="preserve"> 06/17/2012</t>
  </si>
  <si>
    <t xml:space="preserve"> 06/16/2012</t>
  </si>
  <si>
    <t xml:space="preserve"> 06/15/2012</t>
  </si>
  <si>
    <t xml:space="preserve"> 06/14/2012</t>
  </si>
  <si>
    <t xml:space="preserve"> 06/13/2012</t>
  </si>
  <si>
    <t xml:space="preserve"> 06/12/2012</t>
  </si>
  <si>
    <t xml:space="preserve"> 06/11/2012</t>
  </si>
  <si>
    <t xml:space="preserve"> 06/10/2012</t>
  </si>
  <si>
    <t xml:space="preserve"> 06/09/2012</t>
  </si>
  <si>
    <t xml:space="preserve"> 06/08/2012</t>
  </si>
  <si>
    <t xml:space="preserve"> 06/07/2012</t>
  </si>
  <si>
    <t xml:space="preserve"> 06/06/2012</t>
  </si>
  <si>
    <t xml:space="preserve"> 06/05/2012</t>
  </si>
  <si>
    <t xml:space="preserve"> 06/04/2012</t>
  </si>
  <si>
    <t xml:space="preserve"> 06/03/2012</t>
  </si>
  <si>
    <t xml:space="preserve"> 06/02/2012</t>
  </si>
  <si>
    <t xml:space="preserve"> 06/01/2012</t>
  </si>
  <si>
    <t xml:space="preserve"> 05/31/2012</t>
  </si>
  <si>
    <t xml:space="preserve"> 05/30/2012</t>
  </si>
  <si>
    <t xml:space="preserve"> 05/29/2012</t>
  </si>
  <si>
    <t xml:space="preserve"> 05/28/2012</t>
  </si>
  <si>
    <t xml:space="preserve"> 05/27/2012</t>
  </si>
  <si>
    <t xml:space="preserve"> 05/26/2012</t>
  </si>
  <si>
    <t xml:space="preserve"> 05/25/2012</t>
  </si>
  <si>
    <t xml:space="preserve"> 05/24/2012</t>
  </si>
  <si>
    <t xml:space="preserve"> 05/23/2012</t>
  </si>
  <si>
    <t xml:space="preserve"> 05/22/2012</t>
  </si>
  <si>
    <t xml:space="preserve"> 05/21/2012</t>
  </si>
  <si>
    <t xml:space="preserve"> 05/20/2012</t>
  </si>
  <si>
    <t xml:space="preserve"> 05/19/2012</t>
  </si>
  <si>
    <t xml:space="preserve"> 05/18/2012</t>
  </si>
  <si>
    <t xml:space="preserve"> 05/17/2012</t>
  </si>
  <si>
    <t xml:space="preserve"> 05/16/2012</t>
  </si>
  <si>
    <t xml:space="preserve"> 05/15/2012</t>
  </si>
  <si>
    <t xml:space="preserve"> 05/14/2012</t>
  </si>
  <si>
    <t xml:space="preserve"> 05/13/2012</t>
  </si>
  <si>
    <t xml:space="preserve"> 05/12/2012</t>
  </si>
  <si>
    <t xml:space="preserve"> 05/11/2012</t>
  </si>
  <si>
    <t xml:space="preserve"> 05/10/2012</t>
  </si>
  <si>
    <t xml:space="preserve"> 05/09/2012</t>
  </si>
  <si>
    <t xml:space="preserve"> 05/08/2012</t>
  </si>
  <si>
    <t xml:space="preserve"> 05/07/2012</t>
  </si>
  <si>
    <t xml:space="preserve"> 05/06/2012</t>
  </si>
  <si>
    <t xml:space="preserve"> 05/05/2012</t>
  </si>
  <si>
    <t xml:space="preserve"> 05/04/2012</t>
  </si>
  <si>
    <t xml:space="preserve"> 05/03/2012</t>
  </si>
  <si>
    <t xml:space="preserve"> 05/02/2012</t>
  </si>
  <si>
    <t xml:space="preserve"> 05/01/2012</t>
  </si>
  <si>
    <t xml:space="preserve"> 04/30/2012</t>
  </si>
  <si>
    <t xml:space="preserve"> 04/29/2012</t>
  </si>
  <si>
    <t xml:space="preserve"> 04/28/2012</t>
  </si>
  <si>
    <t xml:space="preserve"> 04/27/2012</t>
  </si>
  <si>
    <t xml:space="preserve"> 04/26/2012</t>
  </si>
  <si>
    <t xml:space="preserve"> 04/25/2012</t>
  </si>
  <si>
    <t xml:space="preserve"> 04/24/2012</t>
  </si>
  <si>
    <t xml:space="preserve"> 04/23/2012</t>
  </si>
  <si>
    <t xml:space="preserve"> 04/22/2012</t>
  </si>
  <si>
    <t xml:space="preserve"> 04/21/2012</t>
  </si>
  <si>
    <t xml:space="preserve"> 04/20/2012</t>
  </si>
  <si>
    <t xml:space="preserve"> 04/19/2012</t>
  </si>
  <si>
    <t xml:space="preserve"> 04/18/2012</t>
  </si>
  <si>
    <t xml:space="preserve"> 04/17/2012</t>
  </si>
  <si>
    <t xml:space="preserve"> 04/16/2012</t>
  </si>
  <si>
    <t xml:space="preserve"> 04/15/2012</t>
  </si>
  <si>
    <t xml:space="preserve"> 04/14/2012</t>
  </si>
  <si>
    <t xml:space="preserve"> 04/13/2012</t>
  </si>
  <si>
    <t xml:space="preserve"> 04/12/2012</t>
  </si>
  <si>
    <t xml:space="preserve"> 04/11/2012</t>
  </si>
  <si>
    <t xml:space="preserve"> 04/10/2012</t>
  </si>
  <si>
    <t xml:space="preserve"> 04/09/2012</t>
  </si>
  <si>
    <t xml:space="preserve"> 04/08/2012</t>
  </si>
  <si>
    <t xml:space="preserve"> 04/07/2012</t>
  </si>
  <si>
    <t xml:space="preserve"> 04/06/2012</t>
  </si>
  <si>
    <t xml:space="preserve"> 04/05/2012</t>
  </si>
  <si>
    <t xml:space="preserve"> 04/04/2012</t>
  </si>
  <si>
    <t xml:space="preserve"> 04/03/2012</t>
  </si>
  <si>
    <t xml:space="preserve"> 04/02/2012</t>
  </si>
  <si>
    <t xml:space="preserve"> 04/01/2012</t>
  </si>
  <si>
    <t xml:space="preserve"> 03/31/2012</t>
  </si>
  <si>
    <t xml:space="preserve"> 03/30/2012</t>
  </si>
  <si>
    <t xml:space="preserve"> 03/29/2012</t>
  </si>
  <si>
    <t xml:space="preserve"> 03/28/2012</t>
  </si>
  <si>
    <t xml:space="preserve"> 03/27/2012</t>
  </si>
  <si>
    <t xml:space="preserve"> 03/26/2012</t>
  </si>
  <si>
    <t xml:space="preserve"> 03/25/2012</t>
  </si>
  <si>
    <t xml:space="preserve"> 03/24/2012</t>
  </si>
  <si>
    <t xml:space="preserve"> 03/23/2012</t>
  </si>
  <si>
    <t xml:space="preserve"> 03/22/2012</t>
  </si>
  <si>
    <t xml:space="preserve"> 03/21/2012</t>
  </si>
  <si>
    <t xml:space="preserve"> 03/20/2012</t>
  </si>
  <si>
    <t xml:space="preserve"> 03/19/2012</t>
  </si>
  <si>
    <t xml:space="preserve"> 03/18/2012</t>
  </si>
  <si>
    <t xml:space="preserve"> 03/17/2012</t>
  </si>
  <si>
    <t xml:space="preserve"> 03/16/2012</t>
  </si>
  <si>
    <t xml:space="preserve"> 03/15/2012</t>
  </si>
  <si>
    <t xml:space="preserve"> 03/14/2012</t>
  </si>
  <si>
    <t xml:space="preserve"> 03/13/2012</t>
  </si>
  <si>
    <t xml:space="preserve"> 03/12/2012</t>
  </si>
  <si>
    <t xml:space="preserve"> 03/11/2012</t>
  </si>
  <si>
    <t xml:space="preserve"> 03/10/2012</t>
  </si>
  <si>
    <t xml:space="preserve"> 03/09/2012</t>
  </si>
  <si>
    <t xml:space="preserve"> 03/08/2012</t>
  </si>
  <si>
    <t xml:space="preserve"> 03/07/2012</t>
  </si>
  <si>
    <t xml:space="preserve"> 03/06/2012</t>
  </si>
  <si>
    <t xml:space="preserve"> 03/05/2012</t>
  </si>
  <si>
    <t xml:space="preserve"> 03/04/2012</t>
  </si>
  <si>
    <t xml:space="preserve"> 03/03/2012</t>
  </si>
  <si>
    <t xml:space="preserve"> 03/02/2012</t>
  </si>
  <si>
    <t xml:space="preserve"> 03/01/2012</t>
  </si>
  <si>
    <t xml:space="preserve"> 02/29/2012</t>
  </si>
  <si>
    <t xml:space="preserve"> 02/28/2012</t>
  </si>
  <si>
    <t xml:space="preserve"> 02/27/2012</t>
  </si>
  <si>
    <t xml:space="preserve"> 02/26/2012</t>
  </si>
  <si>
    <t xml:space="preserve"> 02/25/2012</t>
  </si>
  <si>
    <t xml:space="preserve"> 02/24/2012</t>
  </si>
  <si>
    <t xml:space="preserve"> 02/23/2012</t>
  </si>
  <si>
    <t xml:space="preserve"> 02/22/2012</t>
  </si>
  <si>
    <t xml:space="preserve"> 02/21/2012</t>
  </si>
  <si>
    <t xml:space="preserve"> 02/20/2012</t>
  </si>
  <si>
    <t xml:space="preserve"> 02/19/2012</t>
  </si>
  <si>
    <t xml:space="preserve"> 02/18/2012</t>
  </si>
  <si>
    <t xml:space="preserve"> 02/17/2012</t>
  </si>
  <si>
    <t xml:space="preserve"> 02/16/2012</t>
  </si>
  <si>
    <t xml:space="preserve"> 02/15/2012</t>
  </si>
  <si>
    <t xml:space="preserve"> 02/14/2012</t>
  </si>
  <si>
    <t xml:space="preserve"> 02/13/2012</t>
  </si>
  <si>
    <t xml:space="preserve"> 02/12/2012</t>
  </si>
  <si>
    <t xml:space="preserve"> 02/11/2012</t>
  </si>
  <si>
    <t xml:space="preserve"> 02/10/2012</t>
  </si>
  <si>
    <t xml:space="preserve"> 02/09/2012</t>
  </si>
  <si>
    <t xml:space="preserve"> 02/08/2012</t>
  </si>
  <si>
    <t xml:space="preserve"> 02/07/2012</t>
  </si>
  <si>
    <t xml:space="preserve"> 02/06/2012</t>
  </si>
  <si>
    <t xml:space="preserve"> 02/05/2012</t>
  </si>
  <si>
    <t xml:space="preserve"> 02/04/2012</t>
  </si>
  <si>
    <t xml:space="preserve"> 02/03/2012</t>
  </si>
  <si>
    <t xml:space="preserve"> 02/02/2012</t>
  </si>
  <si>
    <t xml:space="preserve"> 02/01/2012</t>
  </si>
  <si>
    <t xml:space="preserve"> 01/31/2012</t>
  </si>
  <si>
    <t xml:space="preserve"> 01/30/2012</t>
  </si>
  <si>
    <t xml:space="preserve"> 01/29/2012</t>
  </si>
  <si>
    <t xml:space="preserve"> 01/28/2012</t>
  </si>
  <si>
    <t xml:space="preserve"> 01/27/2012</t>
  </si>
  <si>
    <t xml:space="preserve"> 01/26/2012</t>
  </si>
  <si>
    <t xml:space="preserve"> 01/25/2012</t>
  </si>
  <si>
    <t xml:space="preserve"> 01/24/2012</t>
  </si>
  <si>
    <t xml:space="preserve"> 01/23/2012</t>
  </si>
  <si>
    <t xml:space="preserve"> 01/22/2012</t>
  </si>
  <si>
    <t xml:space="preserve"> 01/21/2012</t>
  </si>
  <si>
    <t xml:space="preserve"> 01/20/2012</t>
  </si>
  <si>
    <t xml:space="preserve"> 01/19/2012</t>
  </si>
  <si>
    <t xml:space="preserve"> 01/18/2012</t>
  </si>
  <si>
    <t xml:space="preserve"> 01/17/2012</t>
  </si>
  <si>
    <t xml:space="preserve"> 01/16/2012</t>
  </si>
  <si>
    <t xml:space="preserve"> 01/15/2012</t>
  </si>
  <si>
    <t xml:space="preserve"> 01/14/2012</t>
  </si>
  <si>
    <t xml:space="preserve"> 01/13/2012</t>
  </si>
  <si>
    <t xml:space="preserve"> 01/12/2012</t>
  </si>
  <si>
    <t xml:space="preserve"> 01/11/2012</t>
  </si>
  <si>
    <t xml:space="preserve"> 01/10/2012</t>
  </si>
  <si>
    <t xml:space="preserve"> 01/09/2012</t>
  </si>
  <si>
    <t xml:space="preserve"> 01/08/2012</t>
  </si>
  <si>
    <t xml:space="preserve"> 01/07/2012</t>
  </si>
  <si>
    <t xml:space="preserve"> 01/06/2012</t>
  </si>
  <si>
    <t xml:space="preserve"> 01/05/2012</t>
  </si>
  <si>
    <t xml:space="preserve"> 01/04/2012</t>
  </si>
  <si>
    <t xml:space="preserve"> 01/03/2012</t>
  </si>
  <si>
    <t xml:space="preserve"> 01/02/2012</t>
  </si>
  <si>
    <t xml:space="preserve"> 01/01/2012</t>
  </si>
  <si>
    <t xml:space="preserve"> 12/31/2011</t>
  </si>
  <si>
    <t xml:space="preserve"> 12/31/2010</t>
  </si>
  <si>
    <t xml:space="preserve"> 12/30/2011</t>
  </si>
  <si>
    <t xml:space="preserve"> 12/30/2010</t>
  </si>
  <si>
    <t xml:space="preserve"> 12/29/2011</t>
  </si>
  <si>
    <t xml:space="preserve"> 12/29/2010</t>
  </si>
  <si>
    <t xml:space="preserve"> 12/28/2011</t>
  </si>
  <si>
    <t xml:space="preserve"> 12/28/2010</t>
  </si>
  <si>
    <t xml:space="preserve"> 12/27/2011</t>
  </si>
  <si>
    <t xml:space="preserve"> 12/27/2010</t>
  </si>
  <si>
    <t xml:space="preserve"> 12/26/2011</t>
  </si>
  <si>
    <t xml:space="preserve"> 12/26/2010</t>
  </si>
  <si>
    <t xml:space="preserve"> 12/25/2011</t>
  </si>
  <si>
    <t xml:space="preserve"> 12/25/2010</t>
  </si>
  <si>
    <t xml:space="preserve"> 12/24/2011</t>
  </si>
  <si>
    <t xml:space="preserve"> 12/24/2010</t>
  </si>
  <si>
    <t xml:space="preserve"> 12/23/2011</t>
  </si>
  <si>
    <t xml:space="preserve"> 12/23/2010</t>
  </si>
  <si>
    <t xml:space="preserve"> 12/22/2011</t>
  </si>
  <si>
    <t xml:space="preserve"> 12/22/2010</t>
  </si>
  <si>
    <t xml:space="preserve"> 12/21/2011</t>
  </si>
  <si>
    <t xml:space="preserve"> 12/21/2010</t>
  </si>
  <si>
    <t xml:space="preserve"> 12/20/2011</t>
  </si>
  <si>
    <t xml:space="preserve"> 12/20/2010</t>
  </si>
  <si>
    <t xml:space="preserve"> 12/19/2011</t>
  </si>
  <si>
    <t xml:space="preserve"> 12/19/2010</t>
  </si>
  <si>
    <t xml:space="preserve"> 12/18/2011</t>
  </si>
  <si>
    <t xml:space="preserve"> 12/18/2010</t>
  </si>
  <si>
    <t xml:space="preserve"> 12/17/2011</t>
  </si>
  <si>
    <t xml:space="preserve"> 12/17/2010</t>
  </si>
  <si>
    <t xml:space="preserve"> 12/16/2011</t>
  </si>
  <si>
    <t xml:space="preserve"> 12/16/2010</t>
  </si>
  <si>
    <t xml:space="preserve"> 12/15/2011</t>
  </si>
  <si>
    <t xml:space="preserve"> 12/15/2010</t>
  </si>
  <si>
    <t xml:space="preserve"> 12/14/2011</t>
  </si>
  <si>
    <t xml:space="preserve"> 12/14/2010</t>
  </si>
  <si>
    <t xml:space="preserve"> 12/13/2011</t>
  </si>
  <si>
    <t xml:space="preserve"> 12/13/2010</t>
  </si>
  <si>
    <t xml:space="preserve"> 12/12/2011</t>
  </si>
  <si>
    <t xml:space="preserve"> 12/12/2010</t>
  </si>
  <si>
    <t xml:space="preserve"> 12/11/2011</t>
  </si>
  <si>
    <t xml:space="preserve"> 12/11/2010</t>
  </si>
  <si>
    <t xml:space="preserve"> 12/10/2011</t>
  </si>
  <si>
    <t xml:space="preserve"> 12/10/2010</t>
  </si>
  <si>
    <t xml:space="preserve"> 12/09/2011</t>
  </si>
  <si>
    <t xml:space="preserve"> 12/09/2010</t>
  </si>
  <si>
    <t xml:space="preserve"> 12/08/2011</t>
  </si>
  <si>
    <t xml:space="preserve"> 12/08/2010</t>
  </si>
  <si>
    <t xml:space="preserve"> 12/07/2011</t>
  </si>
  <si>
    <t xml:space="preserve"> 12/07/2010</t>
  </si>
  <si>
    <t xml:space="preserve"> 12/06/2011</t>
  </si>
  <si>
    <t xml:space="preserve"> 12/06/2010</t>
  </si>
  <si>
    <t xml:space="preserve"> 12/05/2011</t>
  </si>
  <si>
    <t xml:space="preserve"> 12/05/2010</t>
  </si>
  <si>
    <t xml:space="preserve"> 12/04/2011</t>
  </si>
  <si>
    <t xml:space="preserve"> 12/04/2010</t>
  </si>
  <si>
    <t xml:space="preserve"> 12/03/2011</t>
  </si>
  <si>
    <t xml:space="preserve"> 12/03/2010</t>
  </si>
  <si>
    <t xml:space="preserve"> 12/02/2011</t>
  </si>
  <si>
    <t xml:space="preserve"> 12/02/2010</t>
  </si>
  <si>
    <t xml:space="preserve"> 12/01/2011</t>
  </si>
  <si>
    <t xml:space="preserve"> 12/01/2010</t>
  </si>
  <si>
    <t xml:space="preserve"> 11/30/2011</t>
  </si>
  <si>
    <t xml:space="preserve"> 11/30/2010</t>
  </si>
  <si>
    <t xml:space="preserve"> 11/29/2011</t>
  </si>
  <si>
    <t xml:space="preserve"> 11/29/2010</t>
  </si>
  <si>
    <t xml:space="preserve"> 11/28/2011</t>
  </si>
  <si>
    <t xml:space="preserve"> 11/28/2010</t>
  </si>
  <si>
    <t xml:space="preserve"> 11/27/2011</t>
  </si>
  <si>
    <t xml:space="preserve"> 11/27/2010</t>
  </si>
  <si>
    <t xml:space="preserve"> 11/26/2011</t>
  </si>
  <si>
    <t xml:space="preserve"> 11/26/2010</t>
  </si>
  <si>
    <t xml:space="preserve"> 11/25/2011</t>
  </si>
  <si>
    <t xml:space="preserve"> 11/25/2010</t>
  </si>
  <si>
    <t xml:space="preserve"> 11/24/2011</t>
  </si>
  <si>
    <t xml:space="preserve"> 11/24/2010</t>
  </si>
  <si>
    <t xml:space="preserve"> 11/23/2011</t>
  </si>
  <si>
    <t xml:space="preserve"> 11/23/2010</t>
  </si>
  <si>
    <t xml:space="preserve"> 11/22/2011</t>
  </si>
  <si>
    <t xml:space="preserve"> 11/22/2010</t>
  </si>
  <si>
    <t xml:space="preserve"> 11/21/2011</t>
  </si>
  <si>
    <t xml:space="preserve"> 11/21/2010</t>
  </si>
  <si>
    <t xml:space="preserve"> 11/20/2011</t>
  </si>
  <si>
    <t xml:space="preserve"> 11/20/2010</t>
  </si>
  <si>
    <t xml:space="preserve"> 11/19/2011</t>
  </si>
  <si>
    <t xml:space="preserve"> 11/19/2010</t>
  </si>
  <si>
    <t xml:space="preserve"> 11/18/2011</t>
  </si>
  <si>
    <t xml:space="preserve"> 11/18/2010</t>
  </si>
  <si>
    <t xml:space="preserve"> 11/17/2011</t>
  </si>
  <si>
    <t xml:space="preserve"> 11/17/2010</t>
  </si>
  <si>
    <t xml:space="preserve"> 11/16/2011</t>
  </si>
  <si>
    <t xml:space="preserve"> 11/16/2010</t>
  </si>
  <si>
    <t xml:space="preserve"> 11/15/2011</t>
  </si>
  <si>
    <t xml:space="preserve"> 11/15/2010</t>
  </si>
  <si>
    <t xml:space="preserve"> 11/14/2011</t>
  </si>
  <si>
    <t xml:space="preserve"> 11/14/2010</t>
  </si>
  <si>
    <t xml:space="preserve"> 11/13/2011</t>
  </si>
  <si>
    <t xml:space="preserve"> 11/13/2010</t>
  </si>
  <si>
    <t xml:space="preserve"> 11/12/2011</t>
  </si>
  <si>
    <t xml:space="preserve"> 11/12/2010</t>
  </si>
  <si>
    <t xml:space="preserve"> 11/11/2011</t>
  </si>
  <si>
    <t xml:space="preserve"> 11/11/2010</t>
  </si>
  <si>
    <t xml:space="preserve"> 11/10/2011</t>
  </si>
  <si>
    <t xml:space="preserve"> 11/10/2010</t>
  </si>
  <si>
    <t xml:space="preserve"> 11/09/2011</t>
  </si>
  <si>
    <t xml:space="preserve"> 11/09/2010</t>
  </si>
  <si>
    <t xml:space="preserve"> 11/08/2011</t>
  </si>
  <si>
    <t xml:space="preserve"> 11/08/2010</t>
  </si>
  <si>
    <t xml:space="preserve"> 11/07/2011</t>
  </si>
  <si>
    <t xml:space="preserve"> 11/07/2010</t>
  </si>
  <si>
    <t xml:space="preserve"> 11/06/2011</t>
  </si>
  <si>
    <t xml:space="preserve"> 11/06/2010</t>
  </si>
  <si>
    <t xml:space="preserve"> 11/05/2011</t>
  </si>
  <si>
    <t xml:space="preserve"> 11/05/2010</t>
  </si>
  <si>
    <t xml:space="preserve"> 11/04/2011</t>
  </si>
  <si>
    <t xml:space="preserve"> 11/04/2010</t>
  </si>
  <si>
    <t xml:space="preserve"> 11/03/2011</t>
  </si>
  <si>
    <t xml:space="preserve"> 11/03/2010</t>
  </si>
  <si>
    <t xml:space="preserve"> 11/02/2011</t>
  </si>
  <si>
    <t xml:space="preserve"> 11/02/2010</t>
  </si>
  <si>
    <t xml:space="preserve"> 11/01/2011</t>
  </si>
  <si>
    <t xml:space="preserve"> 11/01/2010</t>
  </si>
  <si>
    <t xml:space="preserve"> 10/31/2011</t>
  </si>
  <si>
    <t xml:space="preserve"> 10/31/2010</t>
  </si>
  <si>
    <t xml:space="preserve"> 10/30/2011</t>
  </si>
  <si>
    <t xml:space="preserve"> 10/30/2010</t>
  </si>
  <si>
    <t xml:space="preserve"> 10/29/2011</t>
  </si>
  <si>
    <t xml:space="preserve"> 10/29/2010</t>
  </si>
  <si>
    <t xml:space="preserve"> 10/28/2011</t>
  </si>
  <si>
    <t xml:space="preserve"> 10/28/2010</t>
  </si>
  <si>
    <t xml:space="preserve"> 10/27/2011</t>
  </si>
  <si>
    <t xml:space="preserve"> 10/27/2010</t>
  </si>
  <si>
    <t xml:space="preserve"> 10/26/2011</t>
  </si>
  <si>
    <t xml:space="preserve"> 10/26/2010</t>
  </si>
  <si>
    <t xml:space="preserve"> 10/25/2011</t>
  </si>
  <si>
    <t xml:space="preserve"> 10/25/2010</t>
  </si>
  <si>
    <t xml:space="preserve"> 10/24/2011</t>
  </si>
  <si>
    <t xml:space="preserve"> 10/24/2010</t>
  </si>
  <si>
    <t xml:space="preserve"> 10/23/2011</t>
  </si>
  <si>
    <t xml:space="preserve"> 10/23/2010</t>
  </si>
  <si>
    <t xml:space="preserve"> 10/22/2011</t>
  </si>
  <si>
    <t xml:space="preserve"> 10/22/2010</t>
  </si>
  <si>
    <t xml:space="preserve"> 10/21/2011</t>
  </si>
  <si>
    <t xml:space="preserve"> 10/21/2010</t>
  </si>
  <si>
    <t xml:space="preserve"> 10/20/2011</t>
  </si>
  <si>
    <t xml:space="preserve"> 10/20/2010</t>
  </si>
  <si>
    <t xml:space="preserve"> 10/19/2011</t>
  </si>
  <si>
    <t xml:space="preserve"> 10/19/2010</t>
  </si>
  <si>
    <t xml:space="preserve"> 10/18/2011</t>
  </si>
  <si>
    <t xml:space="preserve"> 10/18/2010</t>
  </si>
  <si>
    <t xml:space="preserve"> 10/17/2011</t>
  </si>
  <si>
    <t xml:space="preserve"> 10/17/2010</t>
  </si>
  <si>
    <t xml:space="preserve"> 10/16/2011</t>
  </si>
  <si>
    <t xml:space="preserve"> 10/16/2010</t>
  </si>
  <si>
    <t xml:space="preserve"> 10/15/2011</t>
  </si>
  <si>
    <t xml:space="preserve"> 10/15/2010</t>
  </si>
  <si>
    <t xml:space="preserve"> 10/14/2011</t>
  </si>
  <si>
    <t xml:space="preserve"> 10/14/2010</t>
  </si>
  <si>
    <t xml:space="preserve"> 10/13/2011</t>
  </si>
  <si>
    <t xml:space="preserve"> 10/13/2010</t>
  </si>
  <si>
    <t xml:space="preserve"> 10/12/2011</t>
  </si>
  <si>
    <t xml:space="preserve"> 10/12/2010</t>
  </si>
  <si>
    <t xml:space="preserve"> 10/11/2011</t>
  </si>
  <si>
    <t xml:space="preserve"> 10/11/2010</t>
  </si>
  <si>
    <t xml:space="preserve"> 10/10/2011</t>
  </si>
  <si>
    <t xml:space="preserve"> 10/10/2010</t>
  </si>
  <si>
    <t xml:space="preserve"> 10/09/2011</t>
  </si>
  <si>
    <t xml:space="preserve"> 10/09/2010</t>
  </si>
  <si>
    <t xml:space="preserve"> 10/08/2011</t>
  </si>
  <si>
    <t xml:space="preserve"> 10/08/2010</t>
  </si>
  <si>
    <t xml:space="preserve"> 10/07/2011</t>
  </si>
  <si>
    <t xml:space="preserve"> 10/07/2010</t>
  </si>
  <si>
    <t xml:space="preserve"> 10/06/2011</t>
  </si>
  <si>
    <t xml:space="preserve"> 10/06/2010</t>
  </si>
  <si>
    <t xml:space="preserve"> 10/05/2011</t>
  </si>
  <si>
    <t xml:space="preserve"> 10/05/2010</t>
  </si>
  <si>
    <t xml:space="preserve"> 10/04/2011</t>
  </si>
  <si>
    <t xml:space="preserve"> 10/04/2010</t>
  </si>
  <si>
    <t xml:space="preserve"> 10/03/2011</t>
  </si>
  <si>
    <t xml:space="preserve"> 10/03/2010</t>
  </si>
  <si>
    <t xml:space="preserve"> 10/02/2011</t>
  </si>
  <si>
    <t xml:space="preserve"> 10/02/2010</t>
  </si>
  <si>
    <t xml:space="preserve"> 10/01/2011</t>
  </si>
  <si>
    <t xml:space="preserve"> 10/01/2010</t>
  </si>
  <si>
    <t xml:space="preserve"> 09/30/2011</t>
  </si>
  <si>
    <t xml:space="preserve"> 09/30/2010</t>
  </si>
  <si>
    <t xml:space="preserve"> 09/29/2011</t>
  </si>
  <si>
    <t xml:space="preserve"> 09/29/2010</t>
  </si>
  <si>
    <t xml:space="preserve"> 09/28/2011</t>
  </si>
  <si>
    <t xml:space="preserve"> 09/28/2010</t>
  </si>
  <si>
    <t xml:space="preserve"> 09/27/2011</t>
  </si>
  <si>
    <t xml:space="preserve"> 09/27/2010</t>
  </si>
  <si>
    <t xml:space="preserve"> 09/26/2011</t>
  </si>
  <si>
    <t xml:space="preserve"> 09/26/2010</t>
  </si>
  <si>
    <t xml:space="preserve"> 09/25/2011</t>
  </si>
  <si>
    <t xml:space="preserve"> 09/25/2010</t>
  </si>
  <si>
    <t xml:space="preserve"> 09/24/2011</t>
  </si>
  <si>
    <t xml:space="preserve"> 09/24/2010</t>
  </si>
  <si>
    <t xml:space="preserve"> 09/23/2011</t>
  </si>
  <si>
    <t xml:space="preserve"> 09/23/2010</t>
  </si>
  <si>
    <t xml:space="preserve"> 09/22/2011</t>
  </si>
  <si>
    <t xml:space="preserve"> 09/22/2010</t>
  </si>
  <si>
    <t xml:space="preserve"> 09/21/2011</t>
  </si>
  <si>
    <t xml:space="preserve"> 09/21/2010</t>
  </si>
  <si>
    <t xml:space="preserve"> 09/20/2011</t>
  </si>
  <si>
    <t xml:space="preserve"> 09/20/2010</t>
  </si>
  <si>
    <t xml:space="preserve"> 09/19/2011</t>
  </si>
  <si>
    <t xml:space="preserve"> 09/19/2010</t>
  </si>
  <si>
    <t xml:space="preserve"> 09/18/2011</t>
  </si>
  <si>
    <t xml:space="preserve"> 09/18/2010</t>
  </si>
  <si>
    <t xml:space="preserve"> 09/17/2011</t>
  </si>
  <si>
    <t xml:space="preserve"> 09/17/2010</t>
  </si>
  <si>
    <t xml:space="preserve"> 09/16/2011</t>
  </si>
  <si>
    <t xml:space="preserve"> 09/16/2010</t>
  </si>
  <si>
    <t xml:space="preserve"> 09/15/2011</t>
  </si>
  <si>
    <t xml:space="preserve"> 09/15/2010</t>
  </si>
  <si>
    <t xml:space="preserve"> 09/14/2011</t>
  </si>
  <si>
    <t xml:space="preserve"> 09/14/2010</t>
  </si>
  <si>
    <t xml:space="preserve"> 09/13/2011</t>
  </si>
  <si>
    <t xml:space="preserve"> 09/13/2010</t>
  </si>
  <si>
    <t xml:space="preserve"> 09/12/2011</t>
  </si>
  <si>
    <t xml:space="preserve"> 09/12/2010</t>
  </si>
  <si>
    <t xml:space="preserve"> 09/11/2011</t>
  </si>
  <si>
    <t xml:space="preserve"> 09/11/2010</t>
  </si>
  <si>
    <t xml:space="preserve"> 09/10/2011</t>
  </si>
  <si>
    <t xml:space="preserve"> 09/10/2010</t>
  </si>
  <si>
    <t xml:space="preserve"> 09/09/2011</t>
  </si>
  <si>
    <t xml:space="preserve"> 09/09/2010</t>
  </si>
  <si>
    <t xml:space="preserve"> 09/08/2011</t>
  </si>
  <si>
    <t xml:space="preserve"> 09/08/2010</t>
  </si>
  <si>
    <t xml:space="preserve"> 09/07/2011</t>
  </si>
  <si>
    <t xml:space="preserve"> 09/07/2010</t>
  </si>
  <si>
    <t xml:space="preserve"> 09/06/2011</t>
  </si>
  <si>
    <t xml:space="preserve"> 09/06/2010</t>
  </si>
  <si>
    <t xml:space="preserve"> 09/05/2011</t>
  </si>
  <si>
    <t xml:space="preserve"> 09/05/2010</t>
  </si>
  <si>
    <t xml:space="preserve"> 09/04/2011</t>
  </si>
  <si>
    <t xml:space="preserve"> 09/04/2010</t>
  </si>
  <si>
    <t xml:space="preserve"> 09/03/2011</t>
  </si>
  <si>
    <t xml:space="preserve"> 09/03/2010</t>
  </si>
  <si>
    <t xml:space="preserve"> 09/02/2011</t>
  </si>
  <si>
    <t xml:space="preserve"> 09/02/2010</t>
  </si>
  <si>
    <t xml:space="preserve"> 09/01/2011</t>
  </si>
  <si>
    <t xml:space="preserve"> 09/01/2010</t>
  </si>
  <si>
    <t xml:space="preserve"> 08/31/2011</t>
  </si>
  <si>
    <t xml:space="preserve"> 08/31/2010</t>
  </si>
  <si>
    <t xml:space="preserve"> 08/30/2011</t>
  </si>
  <si>
    <t xml:space="preserve"> 08/30/2010</t>
  </si>
  <si>
    <t xml:space="preserve"> 08/29/2011</t>
  </si>
  <si>
    <t xml:space="preserve"> 08/29/2010</t>
  </si>
  <si>
    <t xml:space="preserve"> 08/28/2011</t>
  </si>
  <si>
    <t xml:space="preserve"> 08/28/2010</t>
  </si>
  <si>
    <t xml:space="preserve"> 08/27/2011</t>
  </si>
  <si>
    <t xml:space="preserve"> 08/27/2010</t>
  </si>
  <si>
    <t xml:space="preserve"> 08/26/2011</t>
  </si>
  <si>
    <t xml:space="preserve"> 08/26/2010</t>
  </si>
  <si>
    <t xml:space="preserve"> 08/25/2011</t>
  </si>
  <si>
    <t xml:space="preserve"> 08/25/2010</t>
  </si>
  <si>
    <t xml:space="preserve"> 08/24/2011</t>
  </si>
  <si>
    <t xml:space="preserve"> 08/24/2010</t>
  </si>
  <si>
    <t xml:space="preserve"> 08/23/2011</t>
  </si>
  <si>
    <t xml:space="preserve"> 08/23/2010</t>
  </si>
  <si>
    <t xml:space="preserve"> 08/22/2011</t>
  </si>
  <si>
    <t xml:space="preserve"> 08/22/2010</t>
  </si>
  <si>
    <t xml:space="preserve"> 08/21/2011</t>
  </si>
  <si>
    <t xml:space="preserve"> 08/21/2010</t>
  </si>
  <si>
    <t xml:space="preserve"> 08/20/2011</t>
  </si>
  <si>
    <t xml:space="preserve"> 08/20/2010</t>
  </si>
  <si>
    <t xml:space="preserve"> 08/19/2011</t>
  </si>
  <si>
    <t xml:space="preserve"> 08/19/2010</t>
  </si>
  <si>
    <t xml:space="preserve"> 08/18/2011</t>
  </si>
  <si>
    <t xml:space="preserve"> 08/18/2010</t>
  </si>
  <si>
    <t xml:space="preserve"> 08/17/2011</t>
  </si>
  <si>
    <t xml:space="preserve"> 08/17/2010</t>
  </si>
  <si>
    <t xml:space="preserve"> 08/16/2011</t>
  </si>
  <si>
    <t xml:space="preserve"> 08/16/2010</t>
  </si>
  <si>
    <t xml:space="preserve"> 08/15/2011</t>
  </si>
  <si>
    <t xml:space="preserve"> 08/15/2010</t>
  </si>
  <si>
    <t xml:space="preserve"> 08/14/2011</t>
  </si>
  <si>
    <t xml:space="preserve"> 08/14/2010</t>
  </si>
  <si>
    <t xml:space="preserve"> 08/13/2011</t>
  </si>
  <si>
    <t xml:space="preserve"> 08/13/2010</t>
  </si>
  <si>
    <t xml:space="preserve"> 08/12/2011</t>
  </si>
  <si>
    <t xml:space="preserve"> 08/12/2010</t>
  </si>
  <si>
    <t xml:space="preserve"> 08/11/2011</t>
  </si>
  <si>
    <t xml:space="preserve"> 08/11/2010</t>
  </si>
  <si>
    <t xml:space="preserve"> 08/10/2011</t>
  </si>
  <si>
    <t xml:space="preserve"> 08/10/2010</t>
  </si>
  <si>
    <t xml:space="preserve"> 08/09/2011</t>
  </si>
  <si>
    <t xml:space="preserve"> 08/09/2010</t>
  </si>
  <si>
    <t xml:space="preserve"> 08/08/2011</t>
  </si>
  <si>
    <t xml:space="preserve"> 08/08/2010</t>
  </si>
  <si>
    <t xml:space="preserve"> 08/07/2011</t>
  </si>
  <si>
    <t xml:space="preserve"> 08/07/2010</t>
  </si>
  <si>
    <t xml:space="preserve"> 08/06/2011</t>
  </si>
  <si>
    <t xml:space="preserve"> 08/06/2010</t>
  </si>
  <si>
    <t xml:space="preserve"> 08/05/2011</t>
  </si>
  <si>
    <t xml:space="preserve"> 08/05/2010</t>
  </si>
  <si>
    <t xml:space="preserve"> 08/04/2011</t>
  </si>
  <si>
    <t xml:space="preserve"> 08/04/2010</t>
  </si>
  <si>
    <t xml:space="preserve"> 08/03/2011</t>
  </si>
  <si>
    <t xml:space="preserve"> 08/03/2010</t>
  </si>
  <si>
    <t xml:space="preserve"> 08/02/2011</t>
  </si>
  <si>
    <t xml:space="preserve"> 08/02/2010</t>
  </si>
  <si>
    <t xml:space="preserve"> 08/01/2011</t>
  </si>
  <si>
    <t xml:space="preserve"> 08/01/2010</t>
  </si>
  <si>
    <t xml:space="preserve"> 07/31/2011</t>
  </si>
  <si>
    <t xml:space="preserve"> 07/31/2010</t>
  </si>
  <si>
    <t xml:space="preserve"> 07/30/2011</t>
  </si>
  <si>
    <t xml:space="preserve"> 07/30/2010</t>
  </si>
  <si>
    <t xml:space="preserve"> 07/29/2011</t>
  </si>
  <si>
    <t xml:space="preserve"> 07/29/2010</t>
  </si>
  <si>
    <t xml:space="preserve"> 07/28/2011</t>
  </si>
  <si>
    <t xml:space="preserve"> 07/28/2010</t>
  </si>
  <si>
    <t xml:space="preserve"> 07/27/2011</t>
  </si>
  <si>
    <t xml:space="preserve"> 07/27/2010</t>
  </si>
  <si>
    <t xml:space="preserve"> 07/26/2011</t>
  </si>
  <si>
    <t xml:space="preserve"> 07/26/2010</t>
  </si>
  <si>
    <t xml:space="preserve"> 07/25/2011</t>
  </si>
  <si>
    <t xml:space="preserve"> 07/25/2010</t>
  </si>
  <si>
    <t xml:space="preserve"> 07/24/2011</t>
  </si>
  <si>
    <t xml:space="preserve"> 07/24/2010</t>
  </si>
  <si>
    <t xml:space="preserve"> 07/23/2011</t>
  </si>
  <si>
    <t xml:space="preserve"> 07/23/2010</t>
  </si>
  <si>
    <t xml:space="preserve"> 07/22/2011</t>
  </si>
  <si>
    <t xml:space="preserve"> 07/22/2010</t>
  </si>
  <si>
    <t xml:space="preserve"> 07/21/2011</t>
  </si>
  <si>
    <t xml:space="preserve"> 07/21/2010</t>
  </si>
  <si>
    <t xml:space="preserve"> 07/20/2011</t>
  </si>
  <si>
    <t xml:space="preserve"> 07/20/2010</t>
  </si>
  <si>
    <t xml:space="preserve"> 07/19/2011</t>
  </si>
  <si>
    <t xml:space="preserve"> 07/19/2010</t>
  </si>
  <si>
    <t xml:space="preserve"> 07/18/2011</t>
  </si>
  <si>
    <t xml:space="preserve"> 07/18/2010</t>
  </si>
  <si>
    <t xml:space="preserve"> 07/17/2011</t>
  </si>
  <si>
    <t xml:space="preserve"> 07/17/2010</t>
  </si>
  <si>
    <t xml:space="preserve"> 07/16/2011</t>
  </si>
  <si>
    <t xml:space="preserve"> 07/16/2010</t>
  </si>
  <si>
    <t xml:space="preserve"> 07/15/2011</t>
  </si>
  <si>
    <t xml:space="preserve"> 07/15/2010</t>
  </si>
  <si>
    <t xml:space="preserve"> 07/14/2011</t>
  </si>
  <si>
    <t xml:space="preserve"> 07/14/2010</t>
  </si>
  <si>
    <t xml:space="preserve"> 07/13/2011</t>
  </si>
  <si>
    <t xml:space="preserve"> 07/13/2010</t>
  </si>
  <si>
    <t xml:space="preserve"> 07/12/2011</t>
  </si>
  <si>
    <t xml:space="preserve"> 07/12/2010</t>
  </si>
  <si>
    <t xml:space="preserve"> 07/11/2011</t>
  </si>
  <si>
    <t xml:space="preserve"> 07/11/2010</t>
  </si>
  <si>
    <t xml:space="preserve"> 07/10/2011</t>
  </si>
  <si>
    <t xml:space="preserve"> 07/10/2010</t>
  </si>
  <si>
    <t xml:space="preserve"> 07/09/2011</t>
  </si>
  <si>
    <t xml:space="preserve"> 07/09/2010</t>
  </si>
  <si>
    <t xml:space="preserve"> 07/08/2011</t>
  </si>
  <si>
    <t xml:space="preserve"> 07/08/2010</t>
  </si>
  <si>
    <t xml:space="preserve"> 07/07/2011</t>
  </si>
  <si>
    <t xml:space="preserve"> 07/07/2010</t>
  </si>
  <si>
    <t xml:space="preserve"> 07/06/2011</t>
  </si>
  <si>
    <t xml:space="preserve"> 07/06/2010</t>
  </si>
  <si>
    <t xml:space="preserve"> 07/05/2011</t>
  </si>
  <si>
    <t xml:space="preserve"> 07/05/2010</t>
  </si>
  <si>
    <t xml:space="preserve"> 07/04/2011</t>
  </si>
  <si>
    <t xml:space="preserve"> 07/04/2010</t>
  </si>
  <si>
    <t xml:space="preserve"> 07/03/2011</t>
  </si>
  <si>
    <t xml:space="preserve"> 07/03/2010</t>
  </si>
  <si>
    <t xml:space="preserve"> 07/02/2011</t>
  </si>
  <si>
    <t xml:space="preserve"> 07/02/2010</t>
  </si>
  <si>
    <t xml:space="preserve"> 07/01/2011</t>
  </si>
  <si>
    <t xml:space="preserve"> 07/01/2010</t>
  </si>
  <si>
    <t xml:space="preserve"> 06/30/2011</t>
  </si>
  <si>
    <t xml:space="preserve"> 06/30/2010</t>
  </si>
  <si>
    <t xml:space="preserve"> 06/29/2011</t>
  </si>
  <si>
    <t xml:space="preserve"> 06/29/2010</t>
  </si>
  <si>
    <t xml:space="preserve"> 06/28/2011</t>
  </si>
  <si>
    <t xml:space="preserve"> 06/28/2010</t>
  </si>
  <si>
    <t xml:space="preserve"> 06/27/2011</t>
  </si>
  <si>
    <t xml:space="preserve"> 06/27/2010</t>
  </si>
  <si>
    <t xml:space="preserve"> 06/26/2011</t>
  </si>
  <si>
    <t xml:space="preserve"> 06/26/2010</t>
  </si>
  <si>
    <t xml:space="preserve"> 06/25/2011</t>
  </si>
  <si>
    <t xml:space="preserve"> 06/25/2010</t>
  </si>
  <si>
    <t xml:space="preserve"> 06/24/2011</t>
  </si>
  <si>
    <t xml:space="preserve"> 06/24/2010</t>
  </si>
  <si>
    <t xml:space="preserve"> 06/23/2011</t>
  </si>
  <si>
    <t xml:space="preserve"> 06/23/2010</t>
  </si>
  <si>
    <t xml:space="preserve"> 06/22/2011</t>
  </si>
  <si>
    <t xml:space="preserve"> 06/22/2010</t>
  </si>
  <si>
    <t xml:space="preserve"> 06/21/2011</t>
  </si>
  <si>
    <t xml:space="preserve"> 06/21/2010</t>
  </si>
  <si>
    <t xml:space="preserve"> 06/20/2011</t>
  </si>
  <si>
    <t xml:space="preserve"> 06/20/2010</t>
  </si>
  <si>
    <t xml:space="preserve"> 06/19/2011</t>
  </si>
  <si>
    <t xml:space="preserve"> 06/19/2010</t>
  </si>
  <si>
    <t xml:space="preserve"> 06/18/2011</t>
  </si>
  <si>
    <t xml:space="preserve"> 06/18/2010</t>
  </si>
  <si>
    <t xml:space="preserve"> 06/17/2011</t>
  </si>
  <si>
    <t xml:space="preserve"> 06/17/2010</t>
  </si>
  <si>
    <t xml:space="preserve"> 06/16/2011</t>
  </si>
  <si>
    <t xml:space="preserve"> 06/16/2010</t>
  </si>
  <si>
    <t xml:space="preserve"> 06/15/2011</t>
  </si>
  <si>
    <t xml:space="preserve"> 06/15/2010</t>
  </si>
  <si>
    <t xml:space="preserve"> 06/14/2011</t>
  </si>
  <si>
    <t xml:space="preserve"> 06/14/2010</t>
  </si>
  <si>
    <t xml:space="preserve"> 06/13/2011</t>
  </si>
  <si>
    <t xml:space="preserve"> 06/13/2010</t>
  </si>
  <si>
    <t xml:space="preserve"> 06/12/2011</t>
  </si>
  <si>
    <t xml:space="preserve"> 06/12/2010</t>
  </si>
  <si>
    <t xml:space="preserve"> 06/11/2011</t>
  </si>
  <si>
    <t xml:space="preserve"> 06/11/2010</t>
  </si>
  <si>
    <t xml:space="preserve"> 06/10/2011</t>
  </si>
  <si>
    <t xml:space="preserve"> 06/10/2010</t>
  </si>
  <si>
    <t xml:space="preserve"> 06/09/2011</t>
  </si>
  <si>
    <t xml:space="preserve"> 06/09/2010</t>
  </si>
  <si>
    <t xml:space="preserve"> 06/08/2011</t>
  </si>
  <si>
    <t xml:space="preserve"> 06/08/2010</t>
  </si>
  <si>
    <t xml:space="preserve"> 06/07/2011</t>
  </si>
  <si>
    <t xml:space="preserve"> 06/07/2010</t>
  </si>
  <si>
    <t xml:space="preserve"> 06/06/2011</t>
  </si>
  <si>
    <t xml:space="preserve"> 06/06/2010</t>
  </si>
  <si>
    <t xml:space="preserve"> 06/05/2011</t>
  </si>
  <si>
    <t xml:space="preserve"> 06/05/2010</t>
  </si>
  <si>
    <t xml:space="preserve"> 06/04/2011</t>
  </si>
  <si>
    <t xml:space="preserve"> 06/04/2010</t>
  </si>
  <si>
    <t xml:space="preserve"> 06/03/2011</t>
  </si>
  <si>
    <t xml:space="preserve"> 06/03/2010</t>
  </si>
  <si>
    <t xml:space="preserve"> 06/02/2011</t>
  </si>
  <si>
    <t xml:space="preserve"> 06/02/2010</t>
  </si>
  <si>
    <t xml:space="preserve"> 06/01/2011</t>
  </si>
  <si>
    <t xml:space="preserve"> 06/01/2010</t>
  </si>
  <si>
    <t xml:space="preserve"> 05/31/2011</t>
  </si>
  <si>
    <t xml:space="preserve"> 05/31/2010</t>
  </si>
  <si>
    <t xml:space="preserve"> 05/30/2011</t>
  </si>
  <si>
    <t xml:space="preserve"> 05/30/2010</t>
  </si>
  <si>
    <t xml:space="preserve"> 05/29/2011</t>
  </si>
  <si>
    <t xml:space="preserve"> 05/29/2010</t>
  </si>
  <si>
    <t xml:space="preserve"> 05/28/2011</t>
  </si>
  <si>
    <t xml:space="preserve"> 05/28/2010</t>
  </si>
  <si>
    <t xml:space="preserve"> 05/27/2011</t>
  </si>
  <si>
    <t xml:space="preserve"> 05/27/2010</t>
  </si>
  <si>
    <t xml:space="preserve"> 05/26/2011</t>
  </si>
  <si>
    <t xml:space="preserve"> 05/26/2010</t>
  </si>
  <si>
    <t xml:space="preserve"> 05/25/2011</t>
  </si>
  <si>
    <t xml:space="preserve"> 05/25/2010</t>
  </si>
  <si>
    <t xml:space="preserve"> 05/24/2011</t>
  </si>
  <si>
    <t xml:space="preserve"> 05/24/2010</t>
  </si>
  <si>
    <t xml:space="preserve"> 05/23/2011</t>
  </si>
  <si>
    <t xml:space="preserve"> 05/23/2010</t>
  </si>
  <si>
    <t xml:space="preserve"> 05/22/2011</t>
  </si>
  <si>
    <t xml:space="preserve"> 05/22/2010</t>
  </si>
  <si>
    <t xml:space="preserve"> 05/21/2011</t>
  </si>
  <si>
    <t xml:space="preserve"> 05/21/2010</t>
  </si>
  <si>
    <t xml:space="preserve"> 05/20/2011</t>
  </si>
  <si>
    <t xml:space="preserve"> 05/20/2010</t>
  </si>
  <si>
    <t xml:space="preserve"> 05/19/2011</t>
  </si>
  <si>
    <t xml:space="preserve"> 05/19/2010</t>
  </si>
  <si>
    <t xml:space="preserve"> 05/18/2011</t>
  </si>
  <si>
    <t xml:space="preserve"> 05/18/2010</t>
  </si>
  <si>
    <t xml:space="preserve"> 05/17/2011</t>
  </si>
  <si>
    <t xml:space="preserve"> 05/17/2010</t>
  </si>
  <si>
    <t xml:space="preserve"> 05/16/2011</t>
  </si>
  <si>
    <t xml:space="preserve"> 05/16/2010</t>
  </si>
  <si>
    <t xml:space="preserve"> 05/15/2011</t>
  </si>
  <si>
    <t xml:space="preserve"> 05/15/2010</t>
  </si>
  <si>
    <t xml:space="preserve"> 05/14/2011</t>
  </si>
  <si>
    <t xml:space="preserve"> 05/14/2010</t>
  </si>
  <si>
    <t xml:space="preserve"> 05/13/2011</t>
  </si>
  <si>
    <t xml:space="preserve"> 05/13/2010</t>
  </si>
  <si>
    <t xml:space="preserve"> 05/12/2011</t>
  </si>
  <si>
    <t xml:space="preserve"> 05/12/2010</t>
  </si>
  <si>
    <t xml:space="preserve"> 05/11/2011</t>
  </si>
  <si>
    <t xml:space="preserve"> 05/11/2010</t>
  </si>
  <si>
    <t xml:space="preserve"> 05/10/2011</t>
  </si>
  <si>
    <t xml:space="preserve"> 05/10/2010</t>
  </si>
  <si>
    <t xml:space="preserve"> 05/09/2011</t>
  </si>
  <si>
    <t xml:space="preserve"> 05/09/2010</t>
  </si>
  <si>
    <t xml:space="preserve"> 05/08/2011</t>
  </si>
  <si>
    <t xml:space="preserve"> 05/08/2010</t>
  </si>
  <si>
    <t xml:space="preserve"> 05/07/2011</t>
  </si>
  <si>
    <t xml:space="preserve"> 05/07/2010</t>
  </si>
  <si>
    <t xml:space="preserve"> 05/06/2011</t>
  </si>
  <si>
    <t xml:space="preserve"> 05/06/2010</t>
  </si>
  <si>
    <t xml:space="preserve"> 05/05/2011</t>
  </si>
  <si>
    <t xml:space="preserve"> 05/05/2010</t>
  </si>
  <si>
    <t xml:space="preserve"> 05/04/2011</t>
  </si>
  <si>
    <t xml:space="preserve"> 05/04/2010</t>
  </si>
  <si>
    <t xml:space="preserve"> 05/03/2011</t>
  </si>
  <si>
    <t xml:space="preserve"> 05/03/2010</t>
  </si>
  <si>
    <t xml:space="preserve"> 05/02/2011</t>
  </si>
  <si>
    <t xml:space="preserve"> 05/02/2010</t>
  </si>
  <si>
    <t xml:space="preserve"> 05/01/2011</t>
  </si>
  <si>
    <t xml:space="preserve"> 05/01/2010</t>
  </si>
  <si>
    <t xml:space="preserve"> 04/30/2011</t>
  </si>
  <si>
    <t xml:space="preserve"> 04/30/2010</t>
  </si>
  <si>
    <t xml:space="preserve"> 04/29/2011</t>
  </si>
  <si>
    <t xml:space="preserve"> 04/29/2010</t>
  </si>
  <si>
    <t xml:space="preserve"> 04/28/2011</t>
  </si>
  <si>
    <t xml:space="preserve"> 04/28/2010</t>
  </si>
  <si>
    <t xml:space="preserve"> 04/27/2011</t>
  </si>
  <si>
    <t xml:space="preserve"> 04/27/2010</t>
  </si>
  <si>
    <t xml:space="preserve"> 04/26/2011</t>
  </si>
  <si>
    <t xml:space="preserve"> 04/26/2010</t>
  </si>
  <si>
    <t xml:space="preserve"> 04/25/2011</t>
  </si>
  <si>
    <t xml:space="preserve"> 04/25/2010</t>
  </si>
  <si>
    <t xml:space="preserve"> 04/24/2011</t>
  </si>
  <si>
    <t xml:space="preserve"> 04/24/2010</t>
  </si>
  <si>
    <t xml:space="preserve"> 04/23/2011</t>
  </si>
  <si>
    <t xml:space="preserve"> 04/23/2010</t>
  </si>
  <si>
    <t xml:space="preserve"> 04/22/2011</t>
  </si>
  <si>
    <t xml:space="preserve"> 04/22/2010</t>
  </si>
  <si>
    <t xml:space="preserve"> 04/21/2011</t>
  </si>
  <si>
    <t xml:space="preserve"> 04/21/2010</t>
  </si>
  <si>
    <t xml:space="preserve"> 04/20/2011</t>
  </si>
  <si>
    <t xml:space="preserve"> 04/20/2010</t>
  </si>
  <si>
    <t xml:space="preserve"> 04/19/2011</t>
  </si>
  <si>
    <t xml:space="preserve"> 04/19/2010</t>
  </si>
  <si>
    <t xml:space="preserve"> 04/18/2011</t>
  </si>
  <si>
    <t xml:space="preserve"> 04/18/2010</t>
  </si>
  <si>
    <t xml:space="preserve"> 04/17/2011</t>
  </si>
  <si>
    <t xml:space="preserve"> 04/17/2010</t>
  </si>
  <si>
    <t xml:space="preserve"> 04/16/2011</t>
  </si>
  <si>
    <t xml:space="preserve"> 04/16/2010</t>
  </si>
  <si>
    <t xml:space="preserve"> 04/15/2011</t>
  </si>
  <si>
    <t xml:space="preserve"> 04/15/2010</t>
  </si>
  <si>
    <t xml:space="preserve"> 04/14/2011</t>
  </si>
  <si>
    <t xml:space="preserve"> 04/14/2010</t>
  </si>
  <si>
    <t xml:space="preserve"> 04/13/2011</t>
  </si>
  <si>
    <t xml:space="preserve"> 04/13/2010</t>
  </si>
  <si>
    <t xml:space="preserve"> 04/12/2011</t>
  </si>
  <si>
    <t xml:space="preserve"> 04/12/2010</t>
  </si>
  <si>
    <t xml:space="preserve"> 04/11/2011</t>
  </si>
  <si>
    <t xml:space="preserve"> 04/11/2010</t>
  </si>
  <si>
    <t xml:space="preserve"> 04/10/2011</t>
  </si>
  <si>
    <t xml:space="preserve"> 04/10/2010</t>
  </si>
  <si>
    <t xml:space="preserve"> 04/09/2011</t>
  </si>
  <si>
    <t xml:space="preserve"> 04/09/2010</t>
  </si>
  <si>
    <t xml:space="preserve"> 04/08/2011</t>
  </si>
  <si>
    <t xml:space="preserve"> 04/08/2010</t>
  </si>
  <si>
    <t xml:space="preserve"> 04/07/2011</t>
  </si>
  <si>
    <t xml:space="preserve"> 04/07/2010</t>
  </si>
  <si>
    <t xml:space="preserve"> 04/06/2011</t>
  </si>
  <si>
    <t xml:space="preserve"> 04/06/2010</t>
  </si>
  <si>
    <t xml:space="preserve"> 04/05/2011</t>
  </si>
  <si>
    <t xml:space="preserve"> 04/05/2010</t>
  </si>
  <si>
    <t xml:space="preserve"> 04/04/2011</t>
  </si>
  <si>
    <t xml:space="preserve"> 04/04/2010</t>
  </si>
  <si>
    <t xml:space="preserve"> 04/03/2011</t>
  </si>
  <si>
    <t xml:space="preserve"> 04/03/2010</t>
  </si>
  <si>
    <t xml:space="preserve"> 04/02/2011</t>
  </si>
  <si>
    <t xml:space="preserve"> 04/02/2010</t>
  </si>
  <si>
    <t xml:space="preserve"> 04/01/2011</t>
  </si>
  <si>
    <t xml:space="preserve"> 04/01/2010</t>
  </si>
  <si>
    <t xml:space="preserve"> 03/31/2011</t>
  </si>
  <si>
    <t xml:space="preserve"> 03/31/2010</t>
  </si>
  <si>
    <t xml:space="preserve"> 03/30/2011</t>
  </si>
  <si>
    <t xml:space="preserve"> 03/30/2010</t>
  </si>
  <si>
    <t xml:space="preserve"> 03/29/2011</t>
  </si>
  <si>
    <t xml:space="preserve"> 03/29/2010</t>
  </si>
  <si>
    <t xml:space="preserve"> 03/28/2011</t>
  </si>
  <si>
    <t xml:space="preserve"> 03/28/2010</t>
  </si>
  <si>
    <t xml:space="preserve"> 03/27/2011</t>
  </si>
  <si>
    <t xml:space="preserve"> 03/27/2010</t>
  </si>
  <si>
    <t xml:space="preserve"> 03/26/2011</t>
  </si>
  <si>
    <t xml:space="preserve"> 03/26/2010</t>
  </si>
  <si>
    <t xml:space="preserve"> 03/25/2011</t>
  </si>
  <si>
    <t xml:space="preserve"> 03/25/2010</t>
  </si>
  <si>
    <t xml:space="preserve"> 03/24/2011</t>
  </si>
  <si>
    <t xml:space="preserve"> 03/24/2010</t>
  </si>
  <si>
    <t xml:space="preserve"> 03/23/2011</t>
  </si>
  <si>
    <t xml:space="preserve"> 03/23/2010</t>
  </si>
  <si>
    <t xml:space="preserve"> 03/22/2011</t>
  </si>
  <si>
    <t xml:space="preserve"> 03/22/2010</t>
  </si>
  <si>
    <t xml:space="preserve"> 03/21/2011</t>
  </si>
  <si>
    <t xml:space="preserve"> 03/21/2010</t>
  </si>
  <si>
    <t xml:space="preserve"> 03/20/2011</t>
  </si>
  <si>
    <t xml:space="preserve"> 03/20/2010</t>
  </si>
  <si>
    <t xml:space="preserve"> 03/19/2011</t>
  </si>
  <si>
    <t xml:space="preserve"> 03/19/2010</t>
  </si>
  <si>
    <t xml:space="preserve"> 03/18/2011</t>
  </si>
  <si>
    <t xml:space="preserve"> 03/18/2010</t>
  </si>
  <si>
    <t xml:space="preserve"> 03/17/2011</t>
  </si>
  <si>
    <t xml:space="preserve"> 03/17/2010</t>
  </si>
  <si>
    <t xml:space="preserve"> 03/16/2011</t>
  </si>
  <si>
    <t xml:space="preserve"> 03/16/2010</t>
  </si>
  <si>
    <t xml:space="preserve"> 03/15/2011</t>
  </si>
  <si>
    <t xml:space="preserve"> 03/15/2010</t>
  </si>
  <si>
    <t xml:space="preserve"> 03/14/2011</t>
  </si>
  <si>
    <t xml:space="preserve"> 03/14/2010</t>
  </si>
  <si>
    <t xml:space="preserve"> 03/13/2011</t>
  </si>
  <si>
    <t xml:space="preserve"> 03/13/2010</t>
  </si>
  <si>
    <t xml:space="preserve"> 03/12/2011</t>
  </si>
  <si>
    <t xml:space="preserve"> 03/12/2010</t>
  </si>
  <si>
    <t xml:space="preserve"> 03/11/2011</t>
  </si>
  <si>
    <t xml:space="preserve"> 03/11/2010</t>
  </si>
  <si>
    <t xml:space="preserve"> 03/10/2011</t>
  </si>
  <si>
    <t xml:space="preserve"> 03/10/2010</t>
  </si>
  <si>
    <t xml:space="preserve"> 03/09/2011</t>
  </si>
  <si>
    <t xml:space="preserve"> 03/09/2010</t>
  </si>
  <si>
    <t xml:space="preserve"> 03/08/2011</t>
  </si>
  <si>
    <t xml:space="preserve"> 03/08/2010</t>
  </si>
  <si>
    <t xml:space="preserve"> 03/07/2011</t>
  </si>
  <si>
    <t xml:space="preserve"> 03/07/2010</t>
  </si>
  <si>
    <t xml:space="preserve"> 03/06/2011</t>
  </si>
  <si>
    <t xml:space="preserve"> 03/06/2010</t>
  </si>
  <si>
    <t xml:space="preserve"> 03/05/2011</t>
  </si>
  <si>
    <t xml:space="preserve"> 03/05/2010</t>
  </si>
  <si>
    <t xml:space="preserve"> 03/04/2011</t>
  </si>
  <si>
    <t xml:space="preserve"> 03/04/2010</t>
  </si>
  <si>
    <t xml:space="preserve"> 03/03/2011</t>
  </si>
  <si>
    <t xml:space="preserve"> 03/03/2010</t>
  </si>
  <si>
    <t xml:space="preserve"> 03/02/2011</t>
  </si>
  <si>
    <t xml:space="preserve"> 03/02/2010</t>
  </si>
  <si>
    <t xml:space="preserve"> 03/01/2011</t>
  </si>
  <si>
    <t xml:space="preserve"> 03/01/2010</t>
  </si>
  <si>
    <t xml:space="preserve"> 02/28/2011</t>
  </si>
  <si>
    <t xml:space="preserve"> 02/28/2010</t>
  </si>
  <si>
    <t xml:space="preserve"> 02/27/2011</t>
  </si>
  <si>
    <t xml:space="preserve"> 02/27/2010</t>
  </si>
  <si>
    <t xml:space="preserve"> 02/26/2011</t>
  </si>
  <si>
    <t xml:space="preserve"> 02/26/2010</t>
  </si>
  <si>
    <t xml:space="preserve"> 02/25/2011</t>
  </si>
  <si>
    <t xml:space="preserve"> 02/25/2010</t>
  </si>
  <si>
    <t xml:space="preserve"> 02/24/2011</t>
  </si>
  <si>
    <t xml:space="preserve"> 02/24/2010</t>
  </si>
  <si>
    <t xml:space="preserve"> 02/23/2011</t>
  </si>
  <si>
    <t xml:space="preserve"> 02/23/2010</t>
  </si>
  <si>
    <t xml:space="preserve"> 02/22/2011</t>
  </si>
  <si>
    <t xml:space="preserve"> 02/22/2010</t>
  </si>
  <si>
    <t xml:space="preserve"> 02/21/2011</t>
  </si>
  <si>
    <t xml:space="preserve"> 02/21/2010</t>
  </si>
  <si>
    <t xml:space="preserve"> 02/20/2011</t>
  </si>
  <si>
    <t xml:space="preserve"> 02/20/2010</t>
  </si>
  <si>
    <t xml:space="preserve"> 02/19/2011</t>
  </si>
  <si>
    <t xml:space="preserve"> 02/19/2010</t>
  </si>
  <si>
    <t xml:space="preserve"> 02/18/2011</t>
  </si>
  <si>
    <t xml:space="preserve"> 02/18/2010</t>
  </si>
  <si>
    <t xml:space="preserve"> 02/17/2011</t>
  </si>
  <si>
    <t xml:space="preserve"> 02/17/2010</t>
  </si>
  <si>
    <t xml:space="preserve"> 02/16/2011</t>
  </si>
  <si>
    <t xml:space="preserve"> 02/16/2010</t>
  </si>
  <si>
    <t xml:space="preserve"> 02/15/2011</t>
  </si>
  <si>
    <t xml:space="preserve"> 02/15/2010</t>
  </si>
  <si>
    <t xml:space="preserve"> 02/14/2011</t>
  </si>
  <si>
    <t xml:space="preserve"> 02/14/2010</t>
  </si>
  <si>
    <t xml:space="preserve"> 02/13/2011</t>
  </si>
  <si>
    <t xml:space="preserve"> 02/13/2010</t>
  </si>
  <si>
    <t xml:space="preserve"> 02/12/2011</t>
  </si>
  <si>
    <t xml:space="preserve"> 02/12/2010</t>
  </si>
  <si>
    <t xml:space="preserve"> 02/11/2011</t>
  </si>
  <si>
    <t xml:space="preserve"> 02/11/2010</t>
  </si>
  <si>
    <t xml:space="preserve"> 02/10/2011</t>
  </si>
  <si>
    <t xml:space="preserve"> 02/10/2010</t>
  </si>
  <si>
    <t xml:space="preserve"> 02/09/2011</t>
  </si>
  <si>
    <t xml:space="preserve"> 02/09/2010</t>
  </si>
  <si>
    <t xml:space="preserve"> 02/08/2011</t>
  </si>
  <si>
    <t xml:space="preserve"> 02/08/2010</t>
  </si>
  <si>
    <t xml:space="preserve"> 02/07/2011</t>
  </si>
  <si>
    <t xml:space="preserve"> 02/07/2010</t>
  </si>
  <si>
    <t xml:space="preserve"> 02/06/2011</t>
  </si>
  <si>
    <t xml:space="preserve"> 02/06/2010</t>
  </si>
  <si>
    <t xml:space="preserve"> 02/05/2011</t>
  </si>
  <si>
    <t xml:space="preserve"> 02/05/2010</t>
  </si>
  <si>
    <t xml:space="preserve"> 02/04/2011</t>
  </si>
  <si>
    <t xml:space="preserve"> 02/04/2010</t>
  </si>
  <si>
    <t xml:space="preserve"> 02/03/2011</t>
  </si>
  <si>
    <t xml:space="preserve"> 02/03/2010</t>
  </si>
  <si>
    <t xml:space="preserve"> 02/02/2011</t>
  </si>
  <si>
    <t xml:space="preserve"> 02/02/2010</t>
  </si>
  <si>
    <t xml:space="preserve"> 02/01/2011</t>
  </si>
  <si>
    <t xml:space="preserve"> 02/01/2010</t>
  </si>
  <si>
    <t xml:space="preserve"> 01/31/2011</t>
  </si>
  <si>
    <t xml:space="preserve"> 01/31/2010</t>
  </si>
  <si>
    <t xml:space="preserve"> 01/30/2011</t>
  </si>
  <si>
    <t xml:space="preserve"> 01/30/2010</t>
  </si>
  <si>
    <t xml:space="preserve"> 01/29/2011</t>
  </si>
  <si>
    <t xml:space="preserve"> 01/29/2010</t>
  </si>
  <si>
    <t xml:space="preserve"> 01/28/2011</t>
  </si>
  <si>
    <t xml:space="preserve"> 01/28/2010</t>
  </si>
  <si>
    <t xml:space="preserve"> 01/27/2011</t>
  </si>
  <si>
    <t xml:space="preserve"> 01/27/2010</t>
  </si>
  <si>
    <t xml:space="preserve"> 01/26/2011</t>
  </si>
  <si>
    <t xml:space="preserve"> 01/26/2010</t>
  </si>
  <si>
    <t xml:space="preserve"> 01/25/2011</t>
  </si>
  <si>
    <t xml:space="preserve"> 01/25/2010</t>
  </si>
  <si>
    <t xml:space="preserve"> 01/24/2011</t>
  </si>
  <si>
    <t xml:space="preserve"> 01/24/2010</t>
  </si>
  <si>
    <t xml:space="preserve"> 01/23/2011</t>
  </si>
  <si>
    <t xml:space="preserve"> 01/23/2010</t>
  </si>
  <si>
    <t xml:space="preserve"> 01/22/2011</t>
  </si>
  <si>
    <t xml:space="preserve"> 01/22/2010</t>
  </si>
  <si>
    <t xml:space="preserve"> 01/21/2011</t>
  </si>
  <si>
    <t xml:space="preserve"> 01/21/2010</t>
  </si>
  <si>
    <t xml:space="preserve"> 01/20/2011</t>
  </si>
  <si>
    <t xml:space="preserve"> 01/20/2010</t>
  </si>
  <si>
    <t xml:space="preserve"> 01/19/2011</t>
  </si>
  <si>
    <t xml:space="preserve"> 01/19/2010</t>
  </si>
  <si>
    <t xml:space="preserve"> 01/18/2011</t>
  </si>
  <si>
    <t xml:space="preserve"> 01/18/2010</t>
  </si>
  <si>
    <t xml:space="preserve"> 01/17/2011</t>
  </si>
  <si>
    <t xml:space="preserve"> 01/17/2010</t>
  </si>
  <si>
    <t xml:space="preserve"> 01/16/2011</t>
  </si>
  <si>
    <t xml:space="preserve"> 01/16/2010</t>
  </si>
  <si>
    <t xml:space="preserve"> 01/15/2011</t>
  </si>
  <si>
    <t xml:space="preserve"> 01/15/2010</t>
  </si>
  <si>
    <t xml:space="preserve"> 01/14/2011</t>
  </si>
  <si>
    <t xml:space="preserve"> 01/14/2010</t>
  </si>
  <si>
    <t xml:space="preserve"> 01/13/2011</t>
  </si>
  <si>
    <t xml:space="preserve"> 01/13/2010</t>
  </si>
  <si>
    <t xml:space="preserve"> 01/12/2011</t>
  </si>
  <si>
    <t xml:space="preserve"> 01/12/2010</t>
  </si>
  <si>
    <t xml:space="preserve"> 01/11/2011</t>
  </si>
  <si>
    <t xml:space="preserve"> 01/11/2010</t>
  </si>
  <si>
    <t xml:space="preserve"> 01/10/2011</t>
  </si>
  <si>
    <t xml:space="preserve"> 01/10/2010</t>
  </si>
  <si>
    <t xml:space="preserve"> 01/09/2011</t>
  </si>
  <si>
    <t xml:space="preserve"> 01/09/2010</t>
  </si>
  <si>
    <t xml:space="preserve"> 01/08/2011</t>
  </si>
  <si>
    <t xml:space="preserve"> 01/08/2010</t>
  </si>
  <si>
    <t xml:space="preserve"> 01/07/2011</t>
  </si>
  <si>
    <t xml:space="preserve"> 01/07/2010</t>
  </si>
  <si>
    <t xml:space="preserve"> 01/06/2011</t>
  </si>
  <si>
    <t xml:space="preserve"> 01/06/2010</t>
  </si>
  <si>
    <t xml:space="preserve"> 01/05/2011</t>
  </si>
  <si>
    <t xml:space="preserve"> 01/05/2010</t>
  </si>
  <si>
    <t xml:space="preserve"> 01/04/2011</t>
  </si>
  <si>
    <t xml:space="preserve"> 01/04/2010</t>
  </si>
  <si>
    <t xml:space="preserve"> 01/03/2011</t>
  </si>
  <si>
    <t xml:space="preserve"> 01/03/2010</t>
  </si>
  <si>
    <t xml:space="preserve"> 01/02/2011</t>
  </si>
  <si>
    <t xml:space="preserve"> 01/02/2010</t>
  </si>
  <si>
    <t xml:space="preserve"> 01/01/2011</t>
  </si>
  <si>
    <t xml:space="preserve"> 01/01/2010</t>
  </si>
  <si>
    <t>Effective Date</t>
  </si>
  <si>
    <t xml:space="preserve">                                                                  </t>
  </si>
  <si>
    <t>12/31/2014</t>
  </si>
  <si>
    <t>To Date</t>
  </si>
  <si>
    <t>01/01/2010</t>
  </si>
  <si>
    <t>From Date</t>
  </si>
  <si>
    <t>Daily ET Allocation Report</t>
  </si>
  <si>
    <r>
      <rPr>
        <sz val="9"/>
        <color theme="1"/>
        <rFont val="Courier"/>
        <family val="3"/>
      </rPr>
      <t xml:space="preserve">12/31/2014 14:40 PM                                                                                </t>
    </r>
    <r>
      <rPr>
        <sz val="10"/>
        <rFont val="Times New Roman"/>
        <family val="1"/>
      </rPr>
      <t xml:space="preserve">Page </t>
    </r>
    <r>
      <rPr>
        <b/>
        <sz val="11"/>
        <color theme="1"/>
        <rFont val="Calibri"/>
        <family val="2"/>
      </rPr>
      <t>1</t>
    </r>
    <r>
      <rPr>
        <sz val="10"/>
        <rFont val="Times New Roman"/>
        <family val="1"/>
      </rPr>
      <t xml:space="preserve"> of </t>
    </r>
    <r>
      <rPr>
        <b/>
        <sz val="11"/>
        <color theme="1"/>
        <rFont val="Calibri"/>
        <family val="2"/>
      </rPr>
      <t>1</t>
    </r>
  </si>
  <si>
    <t>Foothill Zone</t>
  </si>
  <si>
    <t>Central Zone</t>
  </si>
  <si>
    <t>December</t>
  </si>
  <si>
    <t>November</t>
  </si>
  <si>
    <t>October</t>
  </si>
  <si>
    <t>September</t>
  </si>
  <si>
    <t>August</t>
  </si>
  <si>
    <t>June</t>
  </si>
  <si>
    <t>April</t>
  </si>
  <si>
    <t>March</t>
  </si>
  <si>
    <t>February</t>
  </si>
  <si>
    <t>January</t>
  </si>
  <si>
    <t>Foothill</t>
  </si>
  <si>
    <t>Central</t>
  </si>
  <si>
    <t>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</si>
</sst>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_(* #,##0_);_(* \(#,##0\);_(* &quot;-&quot;??_);_(@_)"/>
    <numFmt numFmtId="167" formatCode="0.000"/>
  </numFmts>
  <fonts count="2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color theme="6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4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10"/>
      <color rgb="FFFF000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b/>
      <sz val="14"/>
      <color theme="1"/>
      <name val="Century"/>
      <family val="1"/>
    </font>
    <font>
      <sz val="9"/>
      <color theme="1"/>
      <name val="Courier"/>
      <family val="3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DB3E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7" fillId="0" borderId="0"/>
    <xf numFmtId="4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</cellStyleXfs>
  <cellXfs count="256">
    <xf numFmtId="0" fontId="0" fillId="0" borderId="0" xfId="0"/>
    <xf numFmtId="0" fontId="5" fillId="0" borderId="0" xfId="1" applyFont="1"/>
    <xf numFmtId="0" fontId="3" fillId="0" borderId="0" xfId="1"/>
    <xf numFmtId="0" fontId="6" fillId="0" borderId="0" xfId="1" applyFont="1"/>
    <xf numFmtId="0" fontId="3" fillId="0" borderId="0" xfId="1" applyBorder="1"/>
    <xf numFmtId="2" fontId="3" fillId="0" borderId="0" xfId="1" applyNumberFormat="1" applyAlignment="1">
      <alignment horizontal="right"/>
    </xf>
    <xf numFmtId="0" fontId="3" fillId="0" borderId="0" xfId="1" applyBorder="1" applyAlignment="1">
      <alignment horizontal="right"/>
    </xf>
    <xf numFmtId="0" fontId="3" fillId="0" borderId="3" xfId="1" applyBorder="1" applyAlignment="1">
      <alignment horizontal="left"/>
    </xf>
    <xf numFmtId="0" fontId="5" fillId="0" borderId="5" xfId="1" applyFont="1" applyBorder="1" applyAlignment="1">
      <alignment horizontal="center"/>
    </xf>
    <xf numFmtId="164" fontId="3" fillId="0" borderId="0" xfId="1" applyNumberFormat="1" applyAlignment="1">
      <alignment horizontal="center"/>
    </xf>
    <xf numFmtId="1" fontId="3" fillId="0" borderId="1" xfId="1" applyNumberFormat="1" applyBorder="1" applyAlignment="1">
      <alignment horizontal="center"/>
    </xf>
    <xf numFmtId="0" fontId="3" fillId="0" borderId="0" xfId="1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right"/>
    </xf>
    <xf numFmtId="0" fontId="5" fillId="0" borderId="5" xfId="1" applyFont="1" applyBorder="1" applyAlignment="1">
      <alignment horizontal="center" wrapText="1"/>
    </xf>
    <xf numFmtId="3" fontId="3" fillId="2" borderId="12" xfId="1" applyNumberFormat="1" applyFill="1" applyBorder="1" applyAlignment="1">
      <alignment horizontal="center"/>
    </xf>
    <xf numFmtId="1" fontId="3" fillId="0" borderId="0" xfId="1" applyNumberFormat="1"/>
    <xf numFmtId="14" fontId="3" fillId="0" borderId="0" xfId="1" applyNumberFormat="1"/>
    <xf numFmtId="14" fontId="8" fillId="0" borderId="0" xfId="1" applyNumberFormat="1" applyFont="1"/>
    <xf numFmtId="1" fontId="3" fillId="0" borderId="0" xfId="1" applyNumberFormat="1" applyFont="1"/>
    <xf numFmtId="1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1" applyFill="1" applyBorder="1"/>
    <xf numFmtId="0" fontId="3" fillId="0" borderId="0" xfId="1" applyFont="1" applyFill="1" applyBorder="1"/>
    <xf numFmtId="1" fontId="3" fillId="0" borderId="0" xfId="1" applyNumberFormat="1" applyFill="1" applyBorder="1"/>
    <xf numFmtId="1" fontId="3" fillId="0" borderId="0" xfId="1" applyNumberFormat="1" applyFont="1" applyFill="1" applyBorder="1"/>
    <xf numFmtId="0" fontId="6" fillId="0" borderId="0" xfId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12" xfId="1" applyBorder="1"/>
    <xf numFmtId="0" fontId="3" fillId="0" borderId="12" xfId="1" applyFont="1" applyBorder="1"/>
    <xf numFmtId="14" fontId="3" fillId="0" borderId="12" xfId="1" applyNumberFormat="1" applyFont="1" applyBorder="1"/>
    <xf numFmtId="1" fontId="3" fillId="0" borderId="12" xfId="1" applyNumberFormat="1" applyBorder="1"/>
    <xf numFmtId="0" fontId="3" fillId="0" borderId="0" xfId="1" applyFill="1"/>
    <xf numFmtId="164" fontId="3" fillId="0" borderId="0" xfId="1" applyNumberFormat="1"/>
    <xf numFmtId="0" fontId="3" fillId="0" borderId="0" xfId="1" applyFont="1" applyFill="1" applyBorder="1" applyAlignment="1"/>
    <xf numFmtId="0" fontId="9" fillId="0" borderId="0" xfId="0" applyFont="1"/>
    <xf numFmtId="0" fontId="3" fillId="5" borderId="12" xfId="1" applyFill="1" applyBorder="1"/>
    <xf numFmtId="2" fontId="3" fillId="0" borderId="0" xfId="1" applyNumberFormat="1"/>
    <xf numFmtId="14" fontId="3" fillId="0" borderId="12" xfId="1" applyNumberFormat="1" applyFont="1" applyFill="1" applyBorder="1"/>
    <xf numFmtId="1" fontId="3" fillId="0" borderId="12" xfId="1" applyNumberFormat="1" applyFill="1" applyBorder="1"/>
    <xf numFmtId="0" fontId="5" fillId="0" borderId="4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7" fillId="0" borderId="18" xfId="1" applyFont="1" applyBorder="1" applyAlignment="1">
      <alignment horizontal="center"/>
    </xf>
    <xf numFmtId="1" fontId="3" fillId="0" borderId="0" xfId="1" applyNumberFormat="1" applyBorder="1" applyAlignment="1">
      <alignment horizontal="center"/>
    </xf>
    <xf numFmtId="1" fontId="3" fillId="0" borderId="15" xfId="1" applyNumberFormat="1" applyBorder="1"/>
    <xf numFmtId="1" fontId="3" fillId="0" borderId="16" xfId="1" applyNumberFormat="1" applyBorder="1"/>
    <xf numFmtId="1" fontId="3" fillId="6" borderId="3" xfId="1" applyNumberForma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3" fillId="0" borderId="0" xfId="1" applyFont="1" applyFill="1"/>
    <xf numFmtId="9" fontId="3" fillId="4" borderId="19" xfId="1" applyNumberFormat="1" applyFill="1" applyBorder="1"/>
    <xf numFmtId="0" fontId="7" fillId="0" borderId="0" xfId="1" applyFont="1" applyBorder="1" applyAlignment="1">
      <alignment horizontal="center"/>
    </xf>
    <xf numFmtId="17" fontId="3" fillId="0" borderId="0" xfId="1" applyNumberFormat="1"/>
    <xf numFmtId="16" fontId="3" fillId="0" borderId="0" xfId="1" applyNumberFormat="1"/>
    <xf numFmtId="16" fontId="0" fillId="0" borderId="0" xfId="0" applyNumberFormat="1"/>
    <xf numFmtId="0" fontId="3" fillId="0" borderId="4" xfId="1" applyFont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12" xfId="1" applyFont="1" applyBorder="1" applyAlignment="1">
      <alignment horizontal="center" wrapText="1"/>
    </xf>
    <xf numFmtId="0" fontId="3" fillId="7" borderId="12" xfId="1" applyFont="1" applyFill="1" applyBorder="1"/>
    <xf numFmtId="0" fontId="3" fillId="7" borderId="12" xfId="1" applyFill="1" applyBorder="1" applyAlignment="1">
      <alignment horizontal="center" wrapText="1"/>
    </xf>
    <xf numFmtId="9" fontId="11" fillId="0" borderId="12" xfId="1" applyNumberFormat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0" fillId="0" borderId="0" xfId="0" applyFill="1" applyBorder="1"/>
    <xf numFmtId="14" fontId="10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0" fontId="3" fillId="8" borderId="12" xfId="1" applyFont="1" applyFill="1" applyBorder="1" applyAlignment="1">
      <alignment horizontal="center"/>
    </xf>
    <xf numFmtId="0" fontId="12" fillId="4" borderId="12" xfId="1" applyFont="1" applyFill="1" applyBorder="1" applyAlignment="1">
      <alignment horizontal="center" wrapText="1"/>
    </xf>
    <xf numFmtId="0" fontId="3" fillId="8" borderId="12" xfId="1" applyFill="1" applyBorder="1" applyAlignment="1">
      <alignment horizontal="center" wrapText="1"/>
    </xf>
    <xf numFmtId="0" fontId="3" fillId="0" borderId="12" xfId="1" applyBorder="1" applyAlignment="1">
      <alignment wrapText="1"/>
    </xf>
    <xf numFmtId="0" fontId="3" fillId="0" borderId="12" xfId="1" applyFill="1" applyBorder="1"/>
    <xf numFmtId="0" fontId="5" fillId="0" borderId="15" xfId="1" applyFont="1" applyBorder="1" applyAlignment="1">
      <alignment horizontal="center"/>
    </xf>
    <xf numFmtId="14" fontId="3" fillId="0" borderId="8" xfId="1" applyNumberFormat="1" applyFont="1" applyBorder="1"/>
    <xf numFmtId="1" fontId="3" fillId="0" borderId="8" xfId="1" applyNumberFormat="1" applyBorder="1"/>
    <xf numFmtId="0" fontId="3" fillId="5" borderId="12" xfId="1" applyFont="1" applyFill="1" applyBorder="1" applyAlignment="1">
      <alignment horizontal="center" wrapText="1"/>
    </xf>
    <xf numFmtId="0" fontId="0" fillId="0" borderId="15" xfId="0" applyBorder="1"/>
    <xf numFmtId="0" fontId="3" fillId="5" borderId="12" xfId="1" applyFont="1" applyFill="1" applyBorder="1"/>
    <xf numFmtId="0" fontId="10" fillId="5" borderId="3" xfId="1" applyFont="1" applyFill="1" applyBorder="1"/>
    <xf numFmtId="14" fontId="10" fillId="5" borderId="3" xfId="1" applyNumberFormat="1" applyFont="1" applyFill="1" applyBorder="1"/>
    <xf numFmtId="0" fontId="3" fillId="7" borderId="12" xfId="1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5" fillId="0" borderId="16" xfId="1" applyFont="1" applyBorder="1"/>
    <xf numFmtId="0" fontId="15" fillId="0" borderId="4" xfId="1" quotePrefix="1" applyFont="1" applyBorder="1" applyAlignment="1">
      <alignment horizontal="center"/>
    </xf>
    <xf numFmtId="0" fontId="15" fillId="7" borderId="3" xfId="1" applyFont="1" applyFill="1" applyBorder="1"/>
    <xf numFmtId="0" fontId="15" fillId="8" borderId="12" xfId="1" applyFont="1" applyFill="1" applyBorder="1"/>
    <xf numFmtId="0" fontId="15" fillId="0" borderId="15" xfId="1" applyFont="1" applyBorder="1"/>
    <xf numFmtId="14" fontId="15" fillId="7" borderId="3" xfId="1" applyNumberFormat="1" applyFont="1" applyFill="1" applyBorder="1"/>
    <xf numFmtId="14" fontId="15" fillId="8" borderId="12" xfId="1" applyNumberFormat="1" applyFont="1" applyFill="1" applyBorder="1"/>
    <xf numFmtId="0" fontId="14" fillId="0" borderId="16" xfId="0" applyFont="1" applyBorder="1"/>
    <xf numFmtId="0" fontId="14" fillId="7" borderId="3" xfId="0" applyFont="1" applyFill="1" applyBorder="1"/>
    <xf numFmtId="0" fontId="14" fillId="8" borderId="12" xfId="0" applyFont="1" applyFill="1" applyBorder="1"/>
    <xf numFmtId="0" fontId="14" fillId="0" borderId="15" xfId="0" applyFont="1" applyBorder="1"/>
    <xf numFmtId="0" fontId="14" fillId="0" borderId="4" xfId="0" applyFont="1" applyBorder="1"/>
    <xf numFmtId="14" fontId="3" fillId="0" borderId="0" xfId="1" applyNumberFormat="1" applyBorder="1"/>
    <xf numFmtId="0" fontId="3" fillId="3" borderId="4" xfId="1" applyFill="1" applyBorder="1"/>
    <xf numFmtId="1" fontId="3" fillId="0" borderId="0" xfId="1" applyNumberFormat="1" applyBorder="1" applyAlignment="1">
      <alignment horizontal="center" wrapText="1"/>
    </xf>
    <xf numFmtId="164" fontId="3" fillId="0" borderId="0" xfId="1" applyNumberFormat="1" applyBorder="1"/>
    <xf numFmtId="9" fontId="3" fillId="0" borderId="0" xfId="1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6" borderId="0" xfId="0" applyFill="1"/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wrapText="1"/>
    </xf>
    <xf numFmtId="1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2" fillId="0" borderId="0" xfId="0" applyFont="1" applyFill="1" applyBorder="1" applyAlignment="1"/>
    <xf numFmtId="1" fontId="3" fillId="0" borderId="14" xfId="1" applyNumberFormat="1" applyBorder="1" applyAlignment="1">
      <alignment horizontal="center"/>
    </xf>
    <xf numFmtId="0" fontId="3" fillId="3" borderId="17" xfId="1" applyFont="1" applyFill="1" applyBorder="1"/>
    <xf numFmtId="1" fontId="3" fillId="0" borderId="0" xfId="1" applyNumberFormat="1" applyBorder="1"/>
    <xf numFmtId="9" fontId="3" fillId="0" borderId="0" xfId="2" applyFont="1"/>
    <xf numFmtId="9" fontId="0" fillId="0" borderId="0" xfId="2" applyFont="1"/>
    <xf numFmtId="166" fontId="3" fillId="0" borderId="0" xfId="5" applyNumberFormat="1" applyFont="1"/>
    <xf numFmtId="166" fontId="0" fillId="0" borderId="0" xfId="5" applyNumberFormat="1" applyFont="1"/>
    <xf numFmtId="167" fontId="3" fillId="0" borderId="15" xfId="1" applyNumberFormat="1" applyBorder="1"/>
    <xf numFmtId="167" fontId="3" fillId="0" borderId="1" xfId="1" applyNumberFormat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1" fontId="3" fillId="3" borderId="0" xfId="2" applyNumberFormat="1" applyFont="1" applyFill="1" applyAlignment="1">
      <alignment horizontal="center"/>
    </xf>
    <xf numFmtId="1" fontId="3" fillId="3" borderId="0" xfId="2" applyNumberFormat="1" applyFont="1" applyFill="1" applyBorder="1" applyAlignment="1">
      <alignment horizontal="center"/>
    </xf>
    <xf numFmtId="1" fontId="3" fillId="3" borderId="16" xfId="1" applyNumberFormat="1" applyFill="1" applyBorder="1"/>
    <xf numFmtId="166" fontId="3" fillId="0" borderId="20" xfId="5" applyNumberFormat="1" applyFont="1" applyBorder="1"/>
    <xf numFmtId="166" fontId="3" fillId="0" borderId="23" xfId="5" applyNumberFormat="1" applyFont="1" applyBorder="1"/>
    <xf numFmtId="166" fontId="3" fillId="0" borderId="22" xfId="5" applyNumberFormat="1" applyFont="1" applyBorder="1"/>
    <xf numFmtId="166" fontId="3" fillId="0" borderId="24" xfId="5" applyNumberFormat="1" applyFont="1" applyBorder="1"/>
    <xf numFmtId="0" fontId="3" fillId="0" borderId="0" xfId="1" applyAlignment="1">
      <alignment wrapText="1"/>
    </xf>
    <xf numFmtId="14" fontId="3" fillId="0" borderId="0" xfId="1" applyNumberFormat="1" applyAlignment="1">
      <alignment wrapText="1"/>
    </xf>
    <xf numFmtId="9" fontId="3" fillId="0" borderId="15" xfId="1" applyNumberFormat="1" applyBorder="1" applyAlignment="1">
      <alignment wrapText="1"/>
    </xf>
    <xf numFmtId="9" fontId="3" fillId="0" borderId="3" xfId="2" applyFont="1" applyBorder="1" applyAlignment="1">
      <alignment wrapText="1"/>
    </xf>
    <xf numFmtId="0" fontId="3" fillId="0" borderId="15" xfId="1" applyBorder="1" applyAlignment="1">
      <alignment wrapText="1"/>
    </xf>
    <xf numFmtId="9" fontId="3" fillId="0" borderId="3" xfId="1" applyNumberFormat="1" applyBorder="1" applyAlignment="1">
      <alignment wrapText="1"/>
    </xf>
    <xf numFmtId="44" fontId="3" fillId="0" borderId="20" xfId="6" applyFont="1" applyBorder="1"/>
    <xf numFmtId="44" fontId="3" fillId="0" borderId="23" xfId="6" applyFont="1" applyBorder="1"/>
    <xf numFmtId="44" fontId="3" fillId="0" borderId="24" xfId="6" applyFont="1" applyBorder="1"/>
    <xf numFmtId="44" fontId="3" fillId="0" borderId="6" xfId="6" applyFont="1" applyBorder="1"/>
    <xf numFmtId="44" fontId="3" fillId="0" borderId="7" xfId="6" applyFont="1" applyBorder="1"/>
    <xf numFmtId="44" fontId="3" fillId="0" borderId="22" xfId="6" applyFont="1" applyBorder="1"/>
    <xf numFmtId="44" fontId="3" fillId="0" borderId="0" xfId="1" applyNumberFormat="1"/>
    <xf numFmtId="44" fontId="3" fillId="0" borderId="4" xfId="6" applyFont="1" applyBorder="1"/>
    <xf numFmtId="0" fontId="3" fillId="0" borderId="0" xfId="1" applyAlignment="1">
      <alignment horizontal="left" vertical="center"/>
    </xf>
    <xf numFmtId="14" fontId="3" fillId="0" borderId="0" xfId="1" applyNumberFormat="1" applyAlignment="1">
      <alignment horizontal="center" wrapText="1"/>
    </xf>
    <xf numFmtId="0" fontId="20" fillId="0" borderId="0" xfId="7"/>
    <xf numFmtId="0" fontId="20" fillId="9" borderId="0" xfId="7" applyFill="1"/>
    <xf numFmtId="0" fontId="22" fillId="9" borderId="28" xfId="7" applyFont="1" applyFill="1" applyBorder="1" applyAlignment="1">
      <alignment horizontal="left" wrapText="1"/>
    </xf>
    <xf numFmtId="0" fontId="22" fillId="9" borderId="29" xfId="7" applyFont="1" applyFill="1" applyBorder="1" applyAlignment="1">
      <alignment horizontal="center" vertical="center" wrapText="1"/>
    </xf>
    <xf numFmtId="2" fontId="20" fillId="0" borderId="0" xfId="7" applyNumberFormat="1"/>
    <xf numFmtId="2" fontId="21" fillId="9" borderId="26" xfId="7" applyNumberFormat="1" applyFont="1" applyFill="1" applyBorder="1" applyAlignment="1">
      <alignment horizontal="left" vertical="top" wrapText="1"/>
    </xf>
    <xf numFmtId="2" fontId="21" fillId="0" borderId="26" xfId="7" applyNumberFormat="1" applyFont="1" applyBorder="1" applyAlignment="1">
      <alignment horizontal="left" vertical="top" wrapText="1"/>
    </xf>
    <xf numFmtId="0" fontId="21" fillId="0" borderId="26" xfId="7" applyFont="1" applyBorder="1" applyAlignment="1">
      <alignment horizontal="left" vertical="top" wrapText="1"/>
    </xf>
    <xf numFmtId="2" fontId="21" fillId="9" borderId="27" xfId="7" applyNumberFormat="1" applyFont="1" applyFill="1" applyBorder="1" applyAlignment="1">
      <alignment horizontal="left" vertical="top" wrapText="1"/>
    </xf>
    <xf numFmtId="2" fontId="21" fillId="0" borderId="27" xfId="7" applyNumberFormat="1" applyFont="1" applyBorder="1" applyAlignment="1">
      <alignment horizontal="left" vertical="top" wrapText="1"/>
    </xf>
    <xf numFmtId="0" fontId="21" fillId="0" borderId="27" xfId="7" applyFont="1" applyBorder="1" applyAlignment="1">
      <alignment horizontal="left" vertical="top" wrapText="1"/>
    </xf>
    <xf numFmtId="2" fontId="21" fillId="9" borderId="30" xfId="7" applyNumberFormat="1" applyFont="1" applyFill="1" applyBorder="1" applyAlignment="1">
      <alignment horizontal="left" vertical="top" wrapText="1"/>
    </xf>
    <xf numFmtId="2" fontId="21" fillId="0" borderId="30" xfId="7" applyNumberFormat="1" applyFont="1" applyBorder="1" applyAlignment="1">
      <alignment horizontal="left" vertical="top" wrapText="1"/>
    </xf>
    <xf numFmtId="0" fontId="21" fillId="0" borderId="30" xfId="7" applyFont="1" applyBorder="1" applyAlignment="1">
      <alignment horizontal="left" vertical="top" wrapText="1"/>
    </xf>
    <xf numFmtId="0" fontId="21" fillId="9" borderId="29" xfId="7" applyFont="1" applyFill="1" applyBorder="1" applyAlignment="1">
      <alignment horizontal="left" vertical="top" wrapText="1"/>
    </xf>
    <xf numFmtId="0" fontId="20" fillId="9" borderId="26" xfId="7" applyFill="1" applyBorder="1" applyAlignment="1">
      <alignment vertical="top" wrapText="1"/>
    </xf>
    <xf numFmtId="0" fontId="22" fillId="9" borderId="31" xfId="7" applyFont="1" applyFill="1" applyBorder="1" applyAlignment="1">
      <alignment horizontal="center" vertical="center" wrapText="1"/>
    </xf>
    <xf numFmtId="0" fontId="20" fillId="9" borderId="30" xfId="7" applyFill="1" applyBorder="1" applyAlignment="1">
      <alignment vertical="top" wrapText="1"/>
    </xf>
    <xf numFmtId="0" fontId="21" fillId="9" borderId="31" xfId="7" applyFont="1" applyFill="1" applyBorder="1" applyAlignment="1">
      <alignment horizontal="left" vertical="top" wrapText="1"/>
    </xf>
    <xf numFmtId="0" fontId="22" fillId="9" borderId="32" xfId="7" applyFont="1" applyFill="1" applyBorder="1" applyAlignment="1">
      <alignment horizontal="center" vertical="center" wrapText="1"/>
    </xf>
    <xf numFmtId="0" fontId="21" fillId="9" borderId="32" xfId="7" applyFont="1" applyFill="1" applyBorder="1" applyAlignment="1">
      <alignment horizontal="left" vertical="top" wrapText="1"/>
    </xf>
    <xf numFmtId="2" fontId="0" fillId="0" borderId="8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5" fillId="0" borderId="8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8" xfId="1" applyFont="1" applyBorder="1" applyAlignment="1">
      <alignment horizontal="center" wrapText="1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1" fontId="3" fillId="0" borderId="20" xfId="1" applyNumberFormat="1" applyBorder="1" applyAlignment="1">
      <alignment horizontal="center"/>
    </xf>
    <xf numFmtId="1" fontId="3" fillId="0" borderId="23" xfId="1" applyNumberFormat="1" applyBorder="1" applyAlignment="1">
      <alignment horizontal="center"/>
    </xf>
    <xf numFmtId="0" fontId="3" fillId="0" borderId="0" xfId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5" xfId="1" applyBorder="1" applyAlignment="1">
      <alignment horizontal="center"/>
    </xf>
    <xf numFmtId="0" fontId="3" fillId="0" borderId="3" xfId="1" applyBorder="1" applyAlignment="1">
      <alignment horizontal="center"/>
    </xf>
    <xf numFmtId="14" fontId="3" fillId="0" borderId="15" xfId="1" applyNumberFormat="1" applyBorder="1" applyAlignment="1">
      <alignment horizontal="center"/>
    </xf>
    <xf numFmtId="14" fontId="3" fillId="0" borderId="3" xfId="1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  <xf numFmtId="0" fontId="13" fillId="0" borderId="4" xfId="0" applyFont="1" applyBorder="1" applyAlignment="1">
      <alignment horizontal="center"/>
    </xf>
    <xf numFmtId="0" fontId="12" fillId="4" borderId="2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2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3" fillId="5" borderId="12" xfId="1" applyFill="1" applyBorder="1" applyAlignment="1">
      <alignment horizontal="center" wrapText="1"/>
    </xf>
    <xf numFmtId="0" fontId="3" fillId="7" borderId="12" xfId="1" applyFont="1" applyFill="1" applyBorder="1" applyAlignment="1">
      <alignment horizontal="center"/>
    </xf>
    <xf numFmtId="0" fontId="22" fillId="0" borderId="29" xfId="7" applyFont="1" applyBorder="1" applyAlignment="1">
      <alignment horizontal="left" vertical="top" wrapText="1"/>
    </xf>
    <xf numFmtId="0" fontId="22" fillId="0" borderId="31" xfId="7" applyFont="1" applyBorder="1" applyAlignment="1">
      <alignment horizontal="left" vertical="top" wrapText="1"/>
    </xf>
    <xf numFmtId="0" fontId="20" fillId="0" borderId="0" xfId="7" applyAlignment="1">
      <alignment horizontal="left"/>
    </xf>
    <xf numFmtId="0" fontId="22" fillId="10" borderId="27" xfId="7" applyFont="1" applyFill="1" applyBorder="1" applyAlignment="1">
      <alignment horizontal="left" vertical="top" wrapText="1"/>
    </xf>
    <xf numFmtId="0" fontId="22" fillId="10" borderId="26" xfId="7" applyFont="1" applyFill="1" applyBorder="1" applyAlignment="1">
      <alignment horizontal="left" vertical="top" wrapText="1"/>
    </xf>
    <xf numFmtId="0" fontId="20" fillId="0" borderId="0" xfId="7" applyAlignment="1">
      <alignment horizontal="center" vertical="center" wrapText="1"/>
    </xf>
    <xf numFmtId="0" fontId="24" fillId="0" borderId="0" xfId="7" applyFont="1" applyAlignment="1">
      <alignment horizontal="center"/>
    </xf>
    <xf numFmtId="0" fontId="21" fillId="0" borderId="27" xfId="7" applyFont="1" applyBorder="1" applyAlignment="1">
      <alignment horizontal="left" vertical="top" wrapText="1"/>
    </xf>
    <xf numFmtId="0" fontId="21" fillId="0" borderId="26" xfId="7" applyFont="1" applyBorder="1" applyAlignment="1">
      <alignment horizontal="left" vertical="top" wrapText="1"/>
    </xf>
    <xf numFmtId="2" fontId="21" fillId="0" borderId="27" xfId="7" applyNumberFormat="1" applyFont="1" applyBorder="1" applyAlignment="1">
      <alignment horizontal="left" vertical="top" wrapText="1"/>
    </xf>
    <xf numFmtId="2" fontId="21" fillId="0" borderId="26" xfId="7" applyNumberFormat="1" applyFont="1" applyBorder="1" applyAlignment="1">
      <alignment horizontal="left" vertical="top" wrapText="1"/>
    </xf>
    <xf numFmtId="2" fontId="21" fillId="9" borderId="27" xfId="7" applyNumberFormat="1" applyFont="1" applyFill="1" applyBorder="1" applyAlignment="1">
      <alignment horizontal="left" vertical="top" wrapText="1"/>
    </xf>
    <xf numFmtId="2" fontId="21" fillId="9" borderId="26" xfId="7" applyNumberFormat="1" applyFont="1" applyFill="1" applyBorder="1" applyAlignment="1">
      <alignment horizontal="left" vertical="top" wrapText="1"/>
    </xf>
    <xf numFmtId="0" fontId="23" fillId="0" borderId="0" xfId="7" applyFont="1" applyAlignment="1">
      <alignment horizontal="left"/>
    </xf>
    <xf numFmtId="0" fontId="20" fillId="10" borderId="27" xfId="7" applyFill="1" applyBorder="1" applyAlignment="1">
      <alignment horizontal="left" vertical="top" wrapText="1"/>
    </xf>
    <xf numFmtId="0" fontId="20" fillId="10" borderId="26" xfId="7" applyFill="1" applyBorder="1" applyAlignment="1">
      <alignment horizontal="left" vertical="top" wrapText="1"/>
    </xf>
    <xf numFmtId="0" fontId="22" fillId="0" borderId="27" xfId="7" applyFont="1" applyBorder="1" applyAlignment="1">
      <alignment horizontal="left" vertical="top" wrapText="1"/>
    </xf>
    <xf numFmtId="0" fontId="22" fillId="0" borderId="26" xfId="7" applyFont="1" applyBorder="1" applyAlignment="1">
      <alignment horizontal="left" vertical="top" wrapText="1"/>
    </xf>
    <xf numFmtId="0" fontId="20" fillId="0" borderId="35" xfId="7" applyBorder="1" applyAlignment="1">
      <alignment horizontal="center"/>
    </xf>
    <xf numFmtId="0" fontId="20" fillId="0" borderId="34" xfId="7" applyBorder="1" applyAlignment="1">
      <alignment horizontal="center"/>
    </xf>
    <xf numFmtId="0" fontId="20" fillId="0" borderId="0" xfId="7" applyAlignment="1">
      <alignment horizontal="center"/>
    </xf>
    <xf numFmtId="0" fontId="20" fillId="0" borderId="33" xfId="7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6" fillId="0" borderId="0" xfId="0" applyFont="1" applyAlignment="1">
      <alignment horizontal="left" vertical="center" indent="15"/>
    </xf>
  </cellXfs>
  <cellStyles count="8">
    <cellStyle name="Comma" xfId="5" builtinId="3"/>
    <cellStyle name="Currency" xfId="6" builtinId="4"/>
    <cellStyle name="Normal" xfId="0" builtinId="0"/>
    <cellStyle name="Normal 2" xfId="3"/>
    <cellStyle name="Normal 2 2" xfId="4"/>
    <cellStyle name="Normal 3" xfId="7"/>
    <cellStyle name="Normal_CONSUMP2" xfId="1"/>
    <cellStyle name="Percent" xfId="2" builtinId="5"/>
  </cellStyles>
  <dxfs count="0"/>
  <tableStyles count="0" defaultTableStyle="TableStyleMedium9" defaultPivotStyle="PivotStyleLight16"/>
  <colors>
    <mruColors>
      <color rgb="FFFB8829"/>
      <color rgb="FFFE2B26"/>
      <color rgb="FF1873C6"/>
      <color rgb="FF6CA62C"/>
      <color rgb="FFE707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Target Water Consumption</a:t>
            </a:r>
            <a:r>
              <a:rPr lang="en-US" baseline="0"/>
              <a:t> </a:t>
            </a:r>
            <a:r>
              <a:rPr lang="en-US"/>
              <a:t>(CCF)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'BASE CALC'!$F$13</c:f>
              <c:strCache>
                <c:ptCount val="1"/>
                <c:pt idx="0">
                  <c:v>Indoor (ccf)</c:v>
                </c:pt>
              </c:strCache>
            </c:strRef>
          </c:tx>
          <c:invertIfNegative val="0"/>
          <c:cat>
            <c:strRef>
              <c:f>'BASE CALC'!$E$14:$E$25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'BASE CALC'!$F$14:$F$25</c:f>
              <c:numCache>
                <c:formatCode>0.0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'BASE CALC'!$G$13</c:f>
              <c:strCache>
                <c:ptCount val="1"/>
                <c:pt idx="0">
                  <c:v>Landscp (ccf)</c:v>
                </c:pt>
              </c:strCache>
            </c:strRef>
          </c:tx>
          <c:invertIfNegative val="0"/>
          <c:cat>
            <c:strRef>
              <c:f>'BASE CALC'!$E$14:$E$25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'BASE CALC'!$G$14:$G$25</c:f>
              <c:numCache>
                <c:formatCode>0</c:formatCode>
                <c:ptCount val="12"/>
                <c:pt idx="0">
                  <c:v>1.7399170800000001</c:v>
                </c:pt>
                <c:pt idx="1">
                  <c:v>1.9339550999999995</c:v>
                </c:pt>
                <c:pt idx="2">
                  <c:v>2.7255274199999997</c:v>
                </c:pt>
                <c:pt idx="3">
                  <c:v>3.2806560600000001</c:v>
                </c:pt>
                <c:pt idx="4">
                  <c:v>3.9270211199999996</c:v>
                </c:pt>
                <c:pt idx="5">
                  <c:v>3.8820454199999994</c:v>
                </c:pt>
                <c:pt idx="6">
                  <c:v>4.0195425599999997</c:v>
                </c:pt>
                <c:pt idx="7">
                  <c:v>4.1004988199999994</c:v>
                </c:pt>
                <c:pt idx="8">
                  <c:v>3.3808876200000006</c:v>
                </c:pt>
                <c:pt idx="9">
                  <c:v>2.5481946599999996</c:v>
                </c:pt>
                <c:pt idx="10">
                  <c:v>1.8876943800000001</c:v>
                </c:pt>
                <c:pt idx="11">
                  <c:v>1.5278887799999998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0110080"/>
        <c:axId val="140111872"/>
      </c:barChart>
      <c:catAx>
        <c:axId val="14011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111872"/>
        <c:crosses val="autoZero"/>
        <c:auto val="1"/>
        <c:lblAlgn val="ctr"/>
        <c:lblOffset val="100"/>
        <c:noMultiLvlLbl val="0"/>
      </c:catAx>
      <c:valAx>
        <c:axId val="14011187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40110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27</xdr:row>
      <xdr:rowOff>109904</xdr:rowOff>
    </xdr:from>
    <xdr:to>
      <xdr:col>12</xdr:col>
      <xdr:colOff>29308</xdr:colOff>
      <xdr:row>42</xdr:row>
      <xdr:rowOff>71071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827943</xdr:colOff>
      <xdr:row>0</xdr:row>
      <xdr:rowOff>124557</xdr:rowOff>
    </xdr:from>
    <xdr:to>
      <xdr:col>13</xdr:col>
      <xdr:colOff>109903</xdr:colOff>
      <xdr:row>11</xdr:row>
      <xdr:rowOff>51289</xdr:rowOff>
    </xdr:to>
    <xdr:sp macro="" textlink="">
      <xdr:nvSpPr>
        <xdr:cNvPr id="3" name="TextBox 2"/>
        <xdr:cNvSpPr txBox="1"/>
      </xdr:nvSpPr>
      <xdr:spPr>
        <a:xfrm>
          <a:off x="6513635" y="124557"/>
          <a:ext cx="4073768" cy="95982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2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determine the monthly base index, staff uses the Water Consumption Estimate Sheet to calculate the estimated outdoor allocation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month using the landscape acreage and historical ET data.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actual usage is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subtracted by the estimated outdoor allocation to determine the monthly base index.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20</xdr:row>
      <xdr:rowOff>276225</xdr:rowOff>
    </xdr:from>
    <xdr:to>
      <xdr:col>19</xdr:col>
      <xdr:colOff>449609</xdr:colOff>
      <xdr:row>23</xdr:row>
      <xdr:rowOff>371475</xdr:rowOff>
    </xdr:to>
    <xdr:pic>
      <xdr:nvPicPr>
        <xdr:cNvPr id="2" name="Picture 1" descr="aws_logo_sidebar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0100" y="7877175"/>
          <a:ext cx="1154459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1305807</xdr:colOff>
      <xdr:row>0</xdr:row>
      <xdr:rowOff>0</xdr:rowOff>
    </xdr:from>
    <xdr:ext cx="4255909" cy="1633537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9682" y="0"/>
          <a:ext cx="4255909" cy="16335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4255909" cy="1633537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4255909" cy="16335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4255909" cy="1633537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4255909" cy="16335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113"/>
  <sheetViews>
    <sheetView showGridLines="0" tabSelected="1" zoomScale="130" zoomScaleNormal="130" workbookViewId="0">
      <selection activeCell="M13" sqref="M13"/>
    </sheetView>
  </sheetViews>
  <sheetFormatPr defaultColWidth="10.6640625" defaultRowHeight="12.75" x14ac:dyDescent="0.2"/>
  <cols>
    <col min="1" max="1" width="14.33203125" style="2" customWidth="1"/>
    <col min="2" max="3" width="9.83203125" style="2" customWidth="1"/>
    <col min="4" max="4" width="11.83203125" style="2" customWidth="1"/>
    <col min="5" max="5" width="22.1640625" style="2" customWidth="1"/>
    <col min="6" max="6" width="14.33203125" style="2" customWidth="1"/>
    <col min="7" max="7" width="17" style="2" customWidth="1"/>
    <col min="8" max="8" width="17.83203125" style="2" customWidth="1"/>
    <col min="9" max="9" width="17" style="2" bestFit="1" customWidth="1"/>
    <col min="10" max="10" width="18.5" style="20" customWidth="1"/>
    <col min="11" max="11" width="9.1640625" style="2" customWidth="1"/>
    <col min="12" max="14" width="10.6640625" style="2"/>
    <col min="15" max="15" width="16.83203125" style="2" customWidth="1"/>
    <col min="16" max="16" width="19.1640625" style="2" customWidth="1"/>
    <col min="17" max="18" width="10.6640625" style="2"/>
    <col min="19" max="19" width="15.33203125" style="2" customWidth="1"/>
    <col min="20" max="16384" width="10.6640625" style="2"/>
  </cols>
  <sheetData>
    <row r="1" spans="1:26" x14ac:dyDescent="0.2">
      <c r="A1" s="1" t="s">
        <v>23</v>
      </c>
      <c r="F1" s="39"/>
      <c r="G1" s="55"/>
      <c r="H1" s="42"/>
      <c r="I1" s="41"/>
      <c r="J1" s="41"/>
      <c r="K1" s="29"/>
    </row>
    <row r="2" spans="1:26" ht="3.75" customHeight="1" x14ac:dyDescent="0.2">
      <c r="F2" s="55"/>
      <c r="G2" s="55"/>
      <c r="H2" s="42"/>
      <c r="I2" s="29"/>
      <c r="J2" s="30"/>
      <c r="K2" s="28"/>
      <c r="N2" s="11"/>
    </row>
    <row r="3" spans="1:26" ht="13.5" thickBot="1" x14ac:dyDescent="0.25">
      <c r="A3" s="3" t="s">
        <v>0</v>
      </c>
      <c r="F3" s="39"/>
      <c r="G3" s="55"/>
      <c r="H3" s="42"/>
      <c r="I3" s="29"/>
      <c r="J3" s="30"/>
      <c r="K3" s="28"/>
    </row>
    <row r="4" spans="1:26" ht="12.75" hidden="1" customHeight="1" x14ac:dyDescent="0.2">
      <c r="A4" s="12"/>
      <c r="B4" s="13"/>
      <c r="C4" s="201" t="s">
        <v>22</v>
      </c>
      <c r="D4" s="14"/>
      <c r="F4" s="2" t="s">
        <v>49</v>
      </c>
      <c r="G4" s="101"/>
      <c r="I4" s="29"/>
      <c r="J4" s="30"/>
      <c r="K4" s="28"/>
    </row>
    <row r="5" spans="1:26" ht="13.5" hidden="1" thickBot="1" x14ac:dyDescent="0.25">
      <c r="A5" s="15" t="s">
        <v>1</v>
      </c>
      <c r="B5" s="16"/>
      <c r="C5" s="202"/>
      <c r="D5" s="25" t="s">
        <v>2</v>
      </c>
      <c r="F5" s="2" t="s">
        <v>50</v>
      </c>
      <c r="G5" s="39"/>
      <c r="I5" s="28"/>
      <c r="J5" s="28"/>
      <c r="K5" s="28"/>
      <c r="L5" s="11"/>
    </row>
    <row r="6" spans="1:26" ht="13.5" hidden="1" thickTop="1" x14ac:dyDescent="0.2">
      <c r="A6" s="17" t="s">
        <v>25</v>
      </c>
      <c r="B6" s="24"/>
      <c r="C6" s="26">
        <v>0.5</v>
      </c>
      <c r="D6" s="27">
        <f>B6*C6</f>
        <v>0</v>
      </c>
      <c r="G6" s="29"/>
      <c r="I6" s="28"/>
      <c r="J6" s="28"/>
      <c r="K6" s="30"/>
      <c r="M6" s="11"/>
    </row>
    <row r="7" spans="1:26" ht="13.5" hidden="1" customHeight="1" thickBot="1" x14ac:dyDescent="0.25">
      <c r="A7" s="32"/>
      <c r="B7" s="31"/>
      <c r="C7" s="31"/>
      <c r="D7" s="33"/>
      <c r="E7" s="34"/>
      <c r="F7" s="5"/>
      <c r="I7" s="28"/>
      <c r="J7" s="30"/>
      <c r="K7" s="30"/>
      <c r="L7" s="11"/>
      <c r="M7" s="11"/>
    </row>
    <row r="8" spans="1:26" ht="13.5" thickBot="1" x14ac:dyDescent="0.25">
      <c r="D8" s="136">
        <v>0.03</v>
      </c>
      <c r="E8" s="35" t="s">
        <v>27</v>
      </c>
      <c r="O8" s="130"/>
      <c r="P8" s="39"/>
      <c r="Q8" s="39"/>
      <c r="U8" s="21"/>
    </row>
    <row r="9" spans="1:26" x14ac:dyDescent="0.2">
      <c r="B9" s="6" t="s">
        <v>3</v>
      </c>
      <c r="C9" s="6"/>
      <c r="D9" s="19"/>
      <c r="E9" s="7" t="s">
        <v>4</v>
      </c>
      <c r="F9" s="2" t="s">
        <v>5</v>
      </c>
      <c r="O9" s="21"/>
      <c r="P9" s="39"/>
      <c r="Q9" s="39"/>
      <c r="U9" s="21"/>
    </row>
    <row r="10" spans="1:26" x14ac:dyDescent="0.2">
      <c r="A10" s="4"/>
      <c r="B10" s="4"/>
      <c r="C10" s="4"/>
      <c r="D10" s="4"/>
      <c r="O10" s="21"/>
      <c r="U10" s="21"/>
    </row>
    <row r="11" spans="1:26" x14ac:dyDescent="0.2">
      <c r="A11" s="3" t="s">
        <v>73</v>
      </c>
      <c r="E11" s="3" t="s">
        <v>6</v>
      </c>
      <c r="O11" s="21"/>
      <c r="U11" s="22"/>
    </row>
    <row r="12" spans="1:26" x14ac:dyDescent="0.2">
      <c r="A12" s="3" t="s">
        <v>74</v>
      </c>
      <c r="E12" s="3"/>
      <c r="M12" s="4"/>
      <c r="N12" s="4"/>
      <c r="O12" s="21"/>
      <c r="P12" s="20"/>
      <c r="U12" s="21"/>
    </row>
    <row r="13" spans="1:26" ht="40.5" customHeight="1" thickBot="1" x14ac:dyDescent="0.25">
      <c r="A13" s="47" t="s">
        <v>7</v>
      </c>
      <c r="B13" s="61" t="s">
        <v>30</v>
      </c>
      <c r="C13" s="61" t="s">
        <v>31</v>
      </c>
      <c r="D13" s="61" t="s">
        <v>32</v>
      </c>
      <c r="E13" s="189" t="s">
        <v>7</v>
      </c>
      <c r="F13" s="193" t="s">
        <v>8</v>
      </c>
      <c r="G13" s="18" t="s">
        <v>9</v>
      </c>
      <c r="H13" s="138" t="s">
        <v>24</v>
      </c>
      <c r="I13" s="54" t="s">
        <v>65</v>
      </c>
      <c r="J13" s="18" t="s">
        <v>66</v>
      </c>
      <c r="K13" s="49">
        <v>2013</v>
      </c>
      <c r="L13" s="8" t="s">
        <v>28</v>
      </c>
      <c r="M13" s="57"/>
      <c r="N13" s="4"/>
      <c r="Q13" s="23"/>
      <c r="W13" s="21"/>
    </row>
    <row r="14" spans="1:26" ht="14.25" thickTop="1" thickBot="1" x14ac:dyDescent="0.25">
      <c r="A14" s="186" t="s">
        <v>10</v>
      </c>
      <c r="B14" s="183">
        <v>2.3840000000000003</v>
      </c>
      <c r="C14" s="183">
        <v>2.7080000000000006</v>
      </c>
      <c r="D14" s="194">
        <v>2.82</v>
      </c>
      <c r="E14" s="190" t="s">
        <v>10</v>
      </c>
      <c r="F14" s="190">
        <v>10</v>
      </c>
      <c r="G14" s="200">
        <f>C14*0.5*1.18*36.3*$D$8</f>
        <v>1.7399170800000001</v>
      </c>
      <c r="H14" s="10">
        <f>F14+G14</f>
        <v>11.73991708</v>
      </c>
      <c r="I14" s="10"/>
      <c r="J14" s="137"/>
      <c r="K14" s="139">
        <f>SUM(I14:J14)</f>
        <v>0</v>
      </c>
      <c r="L14" s="129"/>
      <c r="M14" s="197"/>
      <c r="N14" s="199"/>
      <c r="O14" s="198"/>
      <c r="P14" s="102"/>
      <c r="Q14" s="103"/>
      <c r="S14" s="20"/>
      <c r="T14" s="20"/>
      <c r="U14" s="23"/>
      <c r="V14" s="20"/>
      <c r="W14" s="20"/>
      <c r="X14" s="20"/>
      <c r="Y14" s="20"/>
      <c r="Z14" s="21"/>
    </row>
    <row r="15" spans="1:26" ht="14.25" thickTop="1" thickBot="1" x14ac:dyDescent="0.25">
      <c r="A15" s="187" t="s">
        <v>11</v>
      </c>
      <c r="B15" s="184">
        <v>2.7520000000000002</v>
      </c>
      <c r="C15" s="184">
        <v>3.01</v>
      </c>
      <c r="D15" s="195">
        <v>2.9920000000000004</v>
      </c>
      <c r="E15" s="191" t="s">
        <v>11</v>
      </c>
      <c r="F15" s="191">
        <v>10</v>
      </c>
      <c r="G15" s="200">
        <f t="shared" ref="G15:G25" si="0">C15*0.5*1.18*36.3*$D$8</f>
        <v>1.9339550999999995</v>
      </c>
      <c r="H15" s="10">
        <f t="shared" ref="H15:H25" si="1">F15+G15</f>
        <v>11.933955099999999</v>
      </c>
      <c r="I15" s="10"/>
      <c r="J15" s="137"/>
      <c r="K15" s="139">
        <f t="shared" ref="K15:K25" si="2">SUM(I15:J15)</f>
        <v>0</v>
      </c>
      <c r="L15" s="129"/>
      <c r="M15" s="197"/>
      <c r="N15" s="199"/>
      <c r="O15" s="198"/>
      <c r="P15" s="102"/>
      <c r="Q15" s="103"/>
      <c r="S15" s="20"/>
      <c r="T15" s="20"/>
      <c r="U15" s="23"/>
      <c r="V15" s="20"/>
      <c r="W15" s="20"/>
      <c r="X15" s="20"/>
      <c r="Y15" s="20"/>
      <c r="Z15" s="21"/>
    </row>
    <row r="16" spans="1:26" ht="14.25" thickTop="1" thickBot="1" x14ac:dyDescent="0.25">
      <c r="A16" s="187" t="s">
        <v>12</v>
      </c>
      <c r="B16" s="184">
        <v>3.83</v>
      </c>
      <c r="C16" s="184">
        <v>4.242</v>
      </c>
      <c r="D16" s="195">
        <v>4.1860000000000008</v>
      </c>
      <c r="E16" s="191" t="s">
        <v>12</v>
      </c>
      <c r="F16" s="191">
        <v>10</v>
      </c>
      <c r="G16" s="200">
        <f t="shared" si="0"/>
        <v>2.7255274199999997</v>
      </c>
      <c r="H16" s="10">
        <f t="shared" si="1"/>
        <v>12.725527419999999</v>
      </c>
      <c r="I16" s="10"/>
      <c r="J16" s="137"/>
      <c r="K16" s="139">
        <f>SUM(I16:J16)</f>
        <v>0</v>
      </c>
      <c r="L16" s="129"/>
      <c r="M16" s="197"/>
      <c r="N16" s="199"/>
      <c r="O16" s="198"/>
      <c r="P16" s="102"/>
      <c r="Q16" s="103"/>
      <c r="S16" s="20"/>
      <c r="T16" s="20"/>
      <c r="U16" s="20"/>
      <c r="V16" s="20"/>
      <c r="W16" s="20"/>
      <c r="X16" s="20"/>
      <c r="Y16" s="20"/>
      <c r="Z16" s="21"/>
    </row>
    <row r="17" spans="1:26" ht="14.25" thickTop="1" thickBot="1" x14ac:dyDescent="0.25">
      <c r="A17" s="187" t="s">
        <v>13</v>
      </c>
      <c r="B17" s="184">
        <v>4.468</v>
      </c>
      <c r="C17" s="184">
        <v>5.1060000000000008</v>
      </c>
      <c r="D17" s="195">
        <v>4.9300000000000006</v>
      </c>
      <c r="E17" s="191" t="s">
        <v>13</v>
      </c>
      <c r="F17" s="191">
        <v>10</v>
      </c>
      <c r="G17" s="200">
        <f t="shared" si="0"/>
        <v>3.2806560600000001</v>
      </c>
      <c r="H17" s="10">
        <f t="shared" si="1"/>
        <v>13.28065606</v>
      </c>
      <c r="I17" s="10"/>
      <c r="J17" s="137"/>
      <c r="K17" s="139">
        <f t="shared" si="2"/>
        <v>0</v>
      </c>
      <c r="L17" s="129"/>
      <c r="M17" s="197"/>
      <c r="N17" s="199"/>
      <c r="O17" s="198"/>
      <c r="P17" s="102"/>
      <c r="Q17" s="103"/>
      <c r="S17" s="20"/>
      <c r="T17" s="20"/>
      <c r="U17" s="20"/>
      <c r="V17" s="20"/>
      <c r="W17" s="20"/>
      <c r="X17" s="20"/>
      <c r="Y17" s="20"/>
      <c r="Z17" s="21"/>
    </row>
    <row r="18" spans="1:26" ht="14.25" thickTop="1" thickBot="1" x14ac:dyDescent="0.25">
      <c r="A18" s="187" t="s">
        <v>14</v>
      </c>
      <c r="B18" s="184">
        <v>5.346000000000001</v>
      </c>
      <c r="C18" s="184">
        <v>6.1120000000000001</v>
      </c>
      <c r="D18" s="195">
        <v>6.0119999999999996</v>
      </c>
      <c r="E18" s="191" t="s">
        <v>14</v>
      </c>
      <c r="F18" s="191">
        <v>10</v>
      </c>
      <c r="G18" s="200">
        <f t="shared" si="0"/>
        <v>3.9270211199999996</v>
      </c>
      <c r="H18" s="10">
        <f t="shared" si="1"/>
        <v>13.927021119999999</v>
      </c>
      <c r="I18" s="10"/>
      <c r="J18" s="137"/>
      <c r="K18" s="139">
        <f t="shared" si="2"/>
        <v>0</v>
      </c>
      <c r="L18" s="129"/>
      <c r="M18" s="197"/>
      <c r="N18" s="199"/>
      <c r="O18" s="198"/>
      <c r="P18" s="102"/>
      <c r="Q18" s="103"/>
      <c r="S18" s="20"/>
      <c r="T18" s="20"/>
      <c r="U18" s="20"/>
      <c r="V18" s="20"/>
      <c r="W18" s="20"/>
      <c r="X18" s="20"/>
      <c r="Y18" s="20"/>
      <c r="Z18" s="22"/>
    </row>
    <row r="19" spans="1:26" ht="14.25" thickTop="1" thickBot="1" x14ac:dyDescent="0.25">
      <c r="A19" s="187" t="s">
        <v>15</v>
      </c>
      <c r="B19" s="184">
        <v>4.7760000000000016</v>
      </c>
      <c r="C19" s="184">
        <v>6.0419999999999998</v>
      </c>
      <c r="D19" s="195">
        <v>6.5079999999999991</v>
      </c>
      <c r="E19" s="191" t="s">
        <v>15</v>
      </c>
      <c r="F19" s="191">
        <v>10</v>
      </c>
      <c r="G19" s="200">
        <f t="shared" si="0"/>
        <v>3.8820454199999994</v>
      </c>
      <c r="H19" s="10">
        <f t="shared" si="1"/>
        <v>13.882045419999999</v>
      </c>
      <c r="I19" s="10"/>
      <c r="J19" s="137"/>
      <c r="K19" s="139">
        <f t="shared" si="2"/>
        <v>0</v>
      </c>
      <c r="L19" s="129"/>
      <c r="M19" s="197"/>
      <c r="N19" s="199"/>
      <c r="O19" s="198"/>
      <c r="P19" s="102"/>
      <c r="Q19" s="103"/>
      <c r="S19" s="20"/>
      <c r="T19" s="20"/>
      <c r="U19" s="20"/>
      <c r="V19" s="20"/>
      <c r="W19" s="20"/>
      <c r="X19" s="20"/>
      <c r="Y19" s="20"/>
    </row>
    <row r="20" spans="1:26" ht="14.25" thickTop="1" thickBot="1" x14ac:dyDescent="0.25">
      <c r="A20" s="187" t="s">
        <v>16</v>
      </c>
      <c r="B20" s="184">
        <v>5.1340000000000003</v>
      </c>
      <c r="C20" s="184">
        <v>6.2560000000000002</v>
      </c>
      <c r="D20" s="195">
        <v>6.8659999999999979</v>
      </c>
      <c r="E20" s="191" t="s">
        <v>16</v>
      </c>
      <c r="F20" s="191">
        <v>10</v>
      </c>
      <c r="G20" s="200">
        <f t="shared" si="0"/>
        <v>4.0195425599999997</v>
      </c>
      <c r="H20" s="10">
        <f t="shared" si="1"/>
        <v>14.01954256</v>
      </c>
      <c r="I20" s="10"/>
      <c r="J20" s="137"/>
      <c r="K20" s="139">
        <f t="shared" si="2"/>
        <v>0</v>
      </c>
      <c r="L20" s="129"/>
      <c r="M20" s="197"/>
      <c r="N20" s="199"/>
      <c r="O20" s="198"/>
      <c r="P20" s="102"/>
      <c r="Q20" s="103"/>
      <c r="S20" s="20"/>
      <c r="T20" s="20"/>
      <c r="U20" s="20"/>
      <c r="V20" s="20"/>
      <c r="W20" s="20"/>
      <c r="X20" s="20"/>
      <c r="Y20" s="20"/>
    </row>
    <row r="21" spans="1:26" ht="14.25" thickTop="1" thickBot="1" x14ac:dyDescent="0.25">
      <c r="A21" s="187" t="s">
        <v>17</v>
      </c>
      <c r="B21" s="184">
        <v>5.5420000000000007</v>
      </c>
      <c r="C21" s="184">
        <v>6.3820000000000006</v>
      </c>
      <c r="D21" s="195">
        <v>7.0299999999999985</v>
      </c>
      <c r="E21" s="191" t="s">
        <v>17</v>
      </c>
      <c r="F21" s="191">
        <v>10</v>
      </c>
      <c r="G21" s="200">
        <f t="shared" si="0"/>
        <v>4.1004988199999994</v>
      </c>
      <c r="H21" s="10">
        <f t="shared" si="1"/>
        <v>14.100498819999999</v>
      </c>
      <c r="I21" s="10"/>
      <c r="J21" s="137"/>
      <c r="K21" s="139">
        <f t="shared" si="2"/>
        <v>0</v>
      </c>
      <c r="L21" s="129"/>
      <c r="M21" s="197"/>
      <c r="N21" s="199"/>
      <c r="O21" s="198"/>
      <c r="P21" s="102"/>
      <c r="Q21" s="103"/>
      <c r="S21" s="20"/>
      <c r="T21" s="20"/>
      <c r="U21" s="20"/>
      <c r="V21" s="20"/>
      <c r="W21" s="20"/>
      <c r="X21" s="20"/>
      <c r="Y21" s="20"/>
    </row>
    <row r="22" spans="1:26" ht="14.25" thickTop="1" thickBot="1" x14ac:dyDescent="0.25">
      <c r="A22" s="187" t="s">
        <v>18</v>
      </c>
      <c r="B22" s="184">
        <v>4.5960000000000001</v>
      </c>
      <c r="C22" s="184">
        <v>5.2620000000000013</v>
      </c>
      <c r="D22" s="195">
        <v>5.8060000000000009</v>
      </c>
      <c r="E22" s="191" t="s">
        <v>18</v>
      </c>
      <c r="F22" s="191">
        <v>10</v>
      </c>
      <c r="G22" s="200">
        <f t="shared" si="0"/>
        <v>3.3808876200000006</v>
      </c>
      <c r="H22" s="10">
        <f t="shared" si="1"/>
        <v>13.380887620000001</v>
      </c>
      <c r="I22" s="10"/>
      <c r="J22" s="137"/>
      <c r="K22" s="139">
        <f t="shared" si="2"/>
        <v>0</v>
      </c>
      <c r="L22" s="129"/>
      <c r="M22" s="197"/>
      <c r="N22" s="199"/>
      <c r="O22" s="198"/>
      <c r="P22" s="102"/>
      <c r="Q22" s="103"/>
      <c r="S22" s="20"/>
      <c r="T22" s="20"/>
      <c r="U22" s="20"/>
      <c r="V22" s="20"/>
      <c r="W22" s="20"/>
      <c r="X22" s="20"/>
      <c r="Y22" s="20"/>
    </row>
    <row r="23" spans="1:26" ht="14.25" thickTop="1" thickBot="1" x14ac:dyDescent="0.25">
      <c r="A23" s="187" t="s">
        <v>19</v>
      </c>
      <c r="B23" s="184">
        <v>3.3979999999999988</v>
      </c>
      <c r="C23" s="184">
        <v>3.9659999999999997</v>
      </c>
      <c r="D23" s="195">
        <v>4.218</v>
      </c>
      <c r="E23" s="191" t="s">
        <v>19</v>
      </c>
      <c r="F23" s="191">
        <v>10</v>
      </c>
      <c r="G23" s="200">
        <f t="shared" si="0"/>
        <v>2.5481946599999996</v>
      </c>
      <c r="H23" s="10">
        <f t="shared" si="1"/>
        <v>12.54819466</v>
      </c>
      <c r="I23" s="10"/>
      <c r="J23" s="137"/>
      <c r="K23" s="139">
        <f t="shared" si="2"/>
        <v>0</v>
      </c>
      <c r="L23" s="129"/>
      <c r="M23" s="197"/>
      <c r="N23" s="199"/>
      <c r="O23" s="198"/>
      <c r="P23" s="102"/>
      <c r="Q23" s="103"/>
      <c r="S23" s="20"/>
      <c r="T23" s="20"/>
      <c r="U23" s="20"/>
      <c r="V23" s="20"/>
      <c r="W23" s="20"/>
      <c r="X23" s="20"/>
      <c r="Y23" s="20"/>
    </row>
    <row r="24" spans="1:26" ht="14.25" thickTop="1" thickBot="1" x14ac:dyDescent="0.25">
      <c r="A24" s="187" t="s">
        <v>20</v>
      </c>
      <c r="B24" s="184">
        <v>2.52</v>
      </c>
      <c r="C24" s="184">
        <v>2.9380000000000006</v>
      </c>
      <c r="D24" s="195">
        <v>2.9519999999999991</v>
      </c>
      <c r="E24" s="191" t="s">
        <v>20</v>
      </c>
      <c r="F24" s="191">
        <v>10</v>
      </c>
      <c r="G24" s="200">
        <f t="shared" si="0"/>
        <v>1.8876943800000001</v>
      </c>
      <c r="H24" s="10">
        <f t="shared" si="1"/>
        <v>11.887694379999999</v>
      </c>
      <c r="I24" s="10"/>
      <c r="J24" s="137"/>
      <c r="K24" s="139">
        <f t="shared" si="2"/>
        <v>0</v>
      </c>
      <c r="L24" s="129"/>
      <c r="M24" s="197"/>
      <c r="N24" s="199"/>
      <c r="O24" s="198"/>
      <c r="P24" s="102"/>
      <c r="Q24" s="103"/>
      <c r="S24" s="20"/>
      <c r="T24" s="20"/>
      <c r="U24" s="20"/>
      <c r="V24" s="20"/>
      <c r="W24" s="20"/>
      <c r="X24" s="20"/>
      <c r="Y24" s="20"/>
    </row>
    <row r="25" spans="1:26" ht="13.5" thickTop="1" x14ac:dyDescent="0.2">
      <c r="A25" s="188" t="s">
        <v>21</v>
      </c>
      <c r="B25" s="185">
        <v>1.8940000000000012</v>
      </c>
      <c r="C25" s="185">
        <v>2.3780000000000006</v>
      </c>
      <c r="D25" s="196">
        <v>2.2200000000000006</v>
      </c>
      <c r="E25" s="192" t="s">
        <v>21</v>
      </c>
      <c r="F25" s="192">
        <v>10</v>
      </c>
      <c r="G25" s="200">
        <f t="shared" si="0"/>
        <v>1.5278887799999998</v>
      </c>
      <c r="H25" s="10">
        <f t="shared" si="1"/>
        <v>11.52788878</v>
      </c>
      <c r="I25" s="10"/>
      <c r="J25" s="137"/>
      <c r="K25" s="140">
        <f t="shared" si="2"/>
        <v>0</v>
      </c>
      <c r="L25" s="129"/>
      <c r="M25" s="197"/>
      <c r="N25" s="50"/>
      <c r="O25" s="198"/>
      <c r="P25" s="102"/>
      <c r="Q25" s="103"/>
      <c r="S25" s="20"/>
      <c r="T25" s="20"/>
      <c r="U25" s="20"/>
      <c r="V25" s="20"/>
      <c r="W25" s="20"/>
      <c r="X25" s="20"/>
      <c r="Y25" s="20"/>
    </row>
    <row r="26" spans="1:26" x14ac:dyDescent="0.2">
      <c r="A26" s="1"/>
      <c r="F26" s="51">
        <f>SUM(I14:I25)</f>
        <v>0</v>
      </c>
      <c r="G26" s="52">
        <f>SUM(G14:G25)</f>
        <v>34.953829019999993</v>
      </c>
      <c r="H26" s="141">
        <f>SUM(H14:H25)</f>
        <v>154.95382902</v>
      </c>
      <c r="I26" s="52"/>
      <c r="J26" s="52">
        <f>SUM(M14:M25)</f>
        <v>0</v>
      </c>
      <c r="K26" s="52">
        <f>SUM(N14:N25)</f>
        <v>0</v>
      </c>
      <c r="L26" s="53">
        <f>G26/H26</f>
        <v>0.22557576822118075</v>
      </c>
      <c r="M26" s="131"/>
      <c r="N26" s="100"/>
      <c r="P26" s="20"/>
      <c r="Q26" s="20"/>
      <c r="R26" s="20"/>
      <c r="S26" s="20"/>
      <c r="T26" s="20"/>
      <c r="U26" s="20"/>
      <c r="V26" s="20"/>
    </row>
    <row r="27" spans="1:26" ht="13.5" thickBot="1" x14ac:dyDescent="0.25">
      <c r="A27" s="40"/>
      <c r="L27" s="56">
        <f>1-L26</f>
        <v>0.77442423177881925</v>
      </c>
      <c r="M27" s="4"/>
      <c r="N27" s="100"/>
      <c r="O27" s="21"/>
      <c r="P27" s="20"/>
      <c r="Q27" s="20"/>
      <c r="R27" s="20"/>
      <c r="S27" s="20"/>
      <c r="T27" s="20"/>
      <c r="U27" s="20"/>
      <c r="V27" s="20"/>
    </row>
    <row r="28" spans="1:26" x14ac:dyDescent="0.2">
      <c r="A28" s="40"/>
      <c r="B28" s="9"/>
      <c r="N28" s="21"/>
      <c r="P28" s="20"/>
      <c r="Q28" s="20"/>
      <c r="R28" s="20"/>
      <c r="T28" s="21"/>
      <c r="U28" s="20"/>
    </row>
    <row r="29" spans="1:26" x14ac:dyDescent="0.2">
      <c r="A29" s="40"/>
      <c r="B29" s="9"/>
      <c r="L29" s="39"/>
      <c r="N29" s="21"/>
      <c r="T29" s="21"/>
      <c r="U29" s="20"/>
    </row>
    <row r="30" spans="1:26" x14ac:dyDescent="0.2">
      <c r="A30" s="40"/>
      <c r="B30" s="9"/>
      <c r="P30" s="20"/>
      <c r="R30" s="20"/>
      <c r="V30" s="21"/>
    </row>
    <row r="31" spans="1:26" x14ac:dyDescent="0.2">
      <c r="A31" s="40"/>
      <c r="B31" s="9"/>
      <c r="O31" s="132"/>
      <c r="P31" s="134"/>
      <c r="V31" s="21"/>
    </row>
    <row r="32" spans="1:26" x14ac:dyDescent="0.2">
      <c r="A32" s="40"/>
      <c r="B32" s="9"/>
      <c r="N32" s="58"/>
      <c r="O32" s="132"/>
      <c r="P32" s="134"/>
      <c r="V32" s="21"/>
    </row>
    <row r="33" spans="1:22" x14ac:dyDescent="0.2">
      <c r="A33" s="40"/>
      <c r="B33" s="9"/>
      <c r="N33" s="59"/>
      <c r="O33" s="132"/>
      <c r="P33" s="134"/>
      <c r="T33" s="21"/>
    </row>
    <row r="34" spans="1:22" x14ac:dyDescent="0.2">
      <c r="A34" s="40"/>
      <c r="B34" s="9"/>
      <c r="N34" s="20"/>
      <c r="O34" s="133"/>
      <c r="P34" s="135"/>
      <c r="Q34" s="60"/>
      <c r="T34" s="21"/>
    </row>
    <row r="35" spans="1:22" x14ac:dyDescent="0.2">
      <c r="A35" s="40"/>
      <c r="B35" s="9"/>
      <c r="N35" s="20"/>
      <c r="O35" s="20"/>
      <c r="P35" s="20"/>
      <c r="T35" s="21"/>
      <c r="V35" s="20"/>
    </row>
    <row r="36" spans="1:22" x14ac:dyDescent="0.2">
      <c r="A36" s="40"/>
      <c r="B36" s="9"/>
      <c r="O36" s="20"/>
      <c r="P36" s="20"/>
      <c r="T36" s="21"/>
    </row>
    <row r="37" spans="1:22" x14ac:dyDescent="0.2">
      <c r="A37" s="40"/>
      <c r="B37" s="9"/>
      <c r="O37" s="20"/>
      <c r="P37" s="20"/>
      <c r="T37" s="21"/>
    </row>
    <row r="38" spans="1:22" x14ac:dyDescent="0.2">
      <c r="A38" s="40"/>
      <c r="B38" s="9"/>
      <c r="O38" s="20"/>
      <c r="P38" s="21"/>
      <c r="T38" s="21"/>
    </row>
    <row r="39" spans="1:22" x14ac:dyDescent="0.2">
      <c r="B39" s="9"/>
      <c r="O39" s="20"/>
      <c r="P39" s="21"/>
      <c r="T39" s="21"/>
      <c r="V39" s="21"/>
    </row>
    <row r="40" spans="1:22" x14ac:dyDescent="0.2">
      <c r="O40" s="20"/>
      <c r="P40" s="21"/>
      <c r="T40" s="21"/>
    </row>
    <row r="41" spans="1:22" x14ac:dyDescent="0.2">
      <c r="O41" s="20"/>
      <c r="T41" s="21"/>
    </row>
    <row r="42" spans="1:22" x14ac:dyDescent="0.2">
      <c r="A42" s="40"/>
      <c r="O42" s="20"/>
      <c r="T42" s="21"/>
    </row>
    <row r="43" spans="1:22" x14ac:dyDescent="0.2">
      <c r="A43" s="40"/>
      <c r="O43" s="20"/>
      <c r="S43"/>
      <c r="T43" s="62"/>
      <c r="U43"/>
      <c r="V43"/>
    </row>
    <row r="44" spans="1:22" x14ac:dyDescent="0.2">
      <c r="A44" s="40"/>
      <c r="O44" s="20"/>
      <c r="S44"/>
      <c r="T44" s="62"/>
      <c r="U44"/>
      <c r="V44"/>
    </row>
    <row r="45" spans="1:22" x14ac:dyDescent="0.2">
      <c r="A45" s="40"/>
      <c r="O45" s="20"/>
      <c r="S45"/>
      <c r="T45" s="62"/>
      <c r="U45"/>
      <c r="V45"/>
    </row>
    <row r="46" spans="1:22" x14ac:dyDescent="0.2">
      <c r="A46" s="255"/>
      <c r="O46" s="20"/>
      <c r="S46"/>
    </row>
    <row r="47" spans="1:22" x14ac:dyDescent="0.2">
      <c r="J47" s="2"/>
      <c r="O47" s="20"/>
    </row>
    <row r="48" spans="1:22" x14ac:dyDescent="0.2">
      <c r="J48" s="2"/>
      <c r="N48" s="20"/>
      <c r="O48" s="20"/>
    </row>
    <row r="49" spans="4:14" x14ac:dyDescent="0.2">
      <c r="J49" s="2"/>
    </row>
    <row r="50" spans="4:14" x14ac:dyDescent="0.2">
      <c r="J50" s="2"/>
    </row>
    <row r="51" spans="4:14" x14ac:dyDescent="0.2">
      <c r="J51" s="2"/>
    </row>
    <row r="52" spans="4:14" x14ac:dyDescent="0.2">
      <c r="F52" s="104"/>
      <c r="H52" s="21"/>
      <c r="I52" s="104"/>
      <c r="J52" s="2"/>
      <c r="N52" s="21"/>
    </row>
    <row r="53" spans="4:14" x14ac:dyDescent="0.2">
      <c r="F53" s="104"/>
      <c r="H53" s="21"/>
      <c r="I53" s="104"/>
      <c r="J53" s="2"/>
      <c r="N53" s="21"/>
    </row>
    <row r="54" spans="4:14" x14ac:dyDescent="0.2">
      <c r="F54" s="104"/>
      <c r="H54" s="21"/>
      <c r="I54" s="104"/>
      <c r="J54" s="2"/>
      <c r="N54" s="21"/>
    </row>
    <row r="55" spans="4:14" x14ac:dyDescent="0.2">
      <c r="F55" s="203" t="s">
        <v>67</v>
      </c>
      <c r="G55" s="204"/>
      <c r="H55" s="205" t="s">
        <v>68</v>
      </c>
      <c r="I55" s="206"/>
      <c r="J55" s="2"/>
      <c r="N55" s="21"/>
    </row>
    <row r="56" spans="4:14" s="146" customFormat="1" ht="38.25" x14ac:dyDescent="0.2">
      <c r="E56" s="161" t="s">
        <v>71</v>
      </c>
      <c r="F56" s="148">
        <v>0.4</v>
      </c>
      <c r="G56" s="149">
        <v>0.6</v>
      </c>
      <c r="H56" s="150" t="s">
        <v>69</v>
      </c>
      <c r="I56" s="151" t="s">
        <v>70</v>
      </c>
      <c r="N56" s="147"/>
    </row>
    <row r="57" spans="4:14" x14ac:dyDescent="0.2">
      <c r="D57" s="48" t="s">
        <v>10</v>
      </c>
      <c r="E57" s="20">
        <v>63.972216000000017</v>
      </c>
      <c r="F57" s="142">
        <f>E57*0.4</f>
        <v>25.588886400000007</v>
      </c>
      <c r="G57" s="143">
        <f>E57*0.6</f>
        <v>38.38332960000001</v>
      </c>
      <c r="H57" s="155">
        <f>F57*0.88</f>
        <v>22.518220032000006</v>
      </c>
      <c r="I57" s="156">
        <f>G57*1.34</f>
        <v>51.43366166400002</v>
      </c>
      <c r="J57" s="2"/>
      <c r="N57" s="21"/>
    </row>
    <row r="58" spans="4:14" x14ac:dyDescent="0.2">
      <c r="D58" s="48" t="s">
        <v>11</v>
      </c>
      <c r="E58" s="20">
        <v>73.645326562500003</v>
      </c>
      <c r="F58" s="142">
        <f t="shared" ref="F58:F68" si="3">E58*0.4</f>
        <v>29.458130625000003</v>
      </c>
      <c r="G58" s="143">
        <f t="shared" ref="G58:G68" si="4">E58*0.6</f>
        <v>44.1871959375</v>
      </c>
      <c r="H58" s="152">
        <f t="shared" ref="H58:H68" si="5">F58*0.88</f>
        <v>25.923154950000001</v>
      </c>
      <c r="I58" s="153">
        <f t="shared" ref="I58:I68" si="6">G58*1.34</f>
        <v>59.210842556250007</v>
      </c>
      <c r="J58" s="2"/>
      <c r="N58" s="21"/>
    </row>
    <row r="59" spans="4:14" x14ac:dyDescent="0.2">
      <c r="D59" s="48" t="s">
        <v>12</v>
      </c>
      <c r="E59" s="20">
        <v>118.67486399999994</v>
      </c>
      <c r="F59" s="142">
        <f t="shared" si="3"/>
        <v>47.469945599999981</v>
      </c>
      <c r="G59" s="143">
        <f t="shared" si="4"/>
        <v>71.204918399999968</v>
      </c>
      <c r="H59" s="152">
        <f t="shared" si="5"/>
        <v>41.773552127999984</v>
      </c>
      <c r="I59" s="153">
        <f t="shared" si="6"/>
        <v>95.414590655999959</v>
      </c>
      <c r="J59" s="2"/>
      <c r="N59" s="21"/>
    </row>
    <row r="60" spans="4:14" x14ac:dyDescent="0.2">
      <c r="D60" s="48" t="s">
        <v>13</v>
      </c>
      <c r="E60" s="20">
        <v>132.45724799999999</v>
      </c>
      <c r="F60" s="142">
        <f t="shared" si="3"/>
        <v>52.982899199999999</v>
      </c>
      <c r="G60" s="143">
        <f t="shared" si="4"/>
        <v>79.474348799999987</v>
      </c>
      <c r="H60" s="152">
        <f t="shared" si="5"/>
        <v>46.624951295999999</v>
      </c>
      <c r="I60" s="153">
        <f t="shared" si="6"/>
        <v>106.49562739199999</v>
      </c>
      <c r="J60" s="2"/>
      <c r="N60" s="21"/>
    </row>
    <row r="61" spans="4:14" x14ac:dyDescent="0.2">
      <c r="D61" s="48" t="s">
        <v>14</v>
      </c>
      <c r="E61" s="20">
        <v>153.435744</v>
      </c>
      <c r="F61" s="142">
        <f t="shared" si="3"/>
        <v>61.374297600000006</v>
      </c>
      <c r="G61" s="143">
        <f t="shared" si="4"/>
        <v>92.061446399999994</v>
      </c>
      <c r="H61" s="152">
        <f t="shared" si="5"/>
        <v>54.009381888000007</v>
      </c>
      <c r="I61" s="153">
        <f t="shared" si="6"/>
        <v>123.36233817599999</v>
      </c>
      <c r="J61" s="2"/>
      <c r="N61" s="21"/>
    </row>
    <row r="62" spans="4:14" x14ac:dyDescent="0.2">
      <c r="D62" s="48" t="s">
        <v>15</v>
      </c>
      <c r="E62" s="20">
        <v>164.29089599999998</v>
      </c>
      <c r="F62" s="142">
        <f t="shared" si="3"/>
        <v>65.71635839999999</v>
      </c>
      <c r="G62" s="143">
        <f t="shared" si="4"/>
        <v>98.574537599999985</v>
      </c>
      <c r="H62" s="152">
        <f t="shared" si="5"/>
        <v>57.830395391999993</v>
      </c>
      <c r="I62" s="153">
        <f t="shared" si="6"/>
        <v>132.089880384</v>
      </c>
      <c r="J62" s="2"/>
      <c r="N62" s="21"/>
    </row>
    <row r="63" spans="4:14" x14ac:dyDescent="0.2">
      <c r="D63" s="48" t="s">
        <v>16</v>
      </c>
      <c r="E63" s="20">
        <v>173.11070699999996</v>
      </c>
      <c r="F63" s="142">
        <f t="shared" si="3"/>
        <v>69.244282799999993</v>
      </c>
      <c r="G63" s="143">
        <f t="shared" si="4"/>
        <v>103.86642419999997</v>
      </c>
      <c r="H63" s="152">
        <f t="shared" si="5"/>
        <v>60.934968863999991</v>
      </c>
      <c r="I63" s="153">
        <f t="shared" si="6"/>
        <v>139.18100842799996</v>
      </c>
      <c r="J63" s="2"/>
      <c r="N63" s="21"/>
    </row>
    <row r="64" spans="4:14" x14ac:dyDescent="0.2">
      <c r="D64" s="48" t="s">
        <v>17</v>
      </c>
      <c r="E64" s="20">
        <v>170.08437599999999</v>
      </c>
      <c r="F64" s="142">
        <f t="shared" si="3"/>
        <v>68.033750400000002</v>
      </c>
      <c r="G64" s="143">
        <f t="shared" si="4"/>
        <v>102.05062559999999</v>
      </c>
      <c r="H64" s="152">
        <f t="shared" si="5"/>
        <v>59.869700352000002</v>
      </c>
      <c r="I64" s="153">
        <f t="shared" si="6"/>
        <v>136.747838304</v>
      </c>
      <c r="J64" s="2"/>
    </row>
    <row r="65" spans="4:11" x14ac:dyDescent="0.2">
      <c r="D65" s="48" t="s">
        <v>18</v>
      </c>
      <c r="E65" s="20">
        <v>135.30062700000002</v>
      </c>
      <c r="F65" s="142">
        <f t="shared" si="3"/>
        <v>54.120250800000008</v>
      </c>
      <c r="G65" s="143">
        <f t="shared" si="4"/>
        <v>81.180376200000012</v>
      </c>
      <c r="H65" s="152">
        <f t="shared" si="5"/>
        <v>47.625820704000006</v>
      </c>
      <c r="I65" s="153">
        <f t="shared" si="6"/>
        <v>108.78170410800003</v>
      </c>
      <c r="J65" s="2"/>
    </row>
    <row r="66" spans="4:11" x14ac:dyDescent="0.2">
      <c r="D66" s="48" t="s">
        <v>19</v>
      </c>
      <c r="E66" s="20">
        <v>105.31936799999995</v>
      </c>
      <c r="F66" s="142">
        <f t="shared" si="3"/>
        <v>42.127747199999988</v>
      </c>
      <c r="G66" s="143">
        <f t="shared" si="4"/>
        <v>63.191620799999967</v>
      </c>
      <c r="H66" s="152">
        <f t="shared" si="5"/>
        <v>37.072417535999989</v>
      </c>
      <c r="I66" s="153">
        <f t="shared" si="6"/>
        <v>84.676771871999961</v>
      </c>
      <c r="J66" s="2"/>
    </row>
    <row r="67" spans="4:11" x14ac:dyDescent="0.2">
      <c r="D67" s="48" t="s">
        <v>20</v>
      </c>
      <c r="E67" s="20">
        <v>73.058831999999995</v>
      </c>
      <c r="F67" s="142">
        <f t="shared" si="3"/>
        <v>29.223532800000001</v>
      </c>
      <c r="G67" s="143">
        <f t="shared" si="4"/>
        <v>43.835299199999994</v>
      </c>
      <c r="H67" s="152">
        <f t="shared" si="5"/>
        <v>25.716708864000001</v>
      </c>
      <c r="I67" s="153">
        <f t="shared" si="6"/>
        <v>58.739300927999999</v>
      </c>
      <c r="J67" s="2"/>
    </row>
    <row r="68" spans="4:11" x14ac:dyDescent="0.2">
      <c r="D68" s="48" t="s">
        <v>21</v>
      </c>
      <c r="E68" s="20">
        <v>59.520384000000021</v>
      </c>
      <c r="F68" s="144">
        <f t="shared" si="3"/>
        <v>23.808153600000011</v>
      </c>
      <c r="G68" s="145">
        <f t="shared" si="4"/>
        <v>35.71223040000001</v>
      </c>
      <c r="H68" s="157">
        <f t="shared" si="5"/>
        <v>20.95117516800001</v>
      </c>
      <c r="I68" s="154">
        <f t="shared" si="6"/>
        <v>47.854388736000018</v>
      </c>
      <c r="J68" s="2"/>
    </row>
    <row r="69" spans="4:11" x14ac:dyDescent="0.2">
      <c r="H69" s="158">
        <f>SUM(H57:H68)</f>
        <v>500.85044717399995</v>
      </c>
      <c r="I69" s="158">
        <f>SUM(I57:I68)</f>
        <v>1143.9879532042496</v>
      </c>
      <c r="J69" s="158">
        <f>H69+I69</f>
        <v>1644.8384003782496</v>
      </c>
    </row>
    <row r="70" spans="4:11" x14ac:dyDescent="0.2">
      <c r="J70" s="159">
        <f>84*12</f>
        <v>1008</v>
      </c>
      <c r="K70" s="160" t="s">
        <v>72</v>
      </c>
    </row>
    <row r="71" spans="4:11" x14ac:dyDescent="0.2">
      <c r="J71" s="158">
        <f>SUM(J69:J70)</f>
        <v>2652.8384003782494</v>
      </c>
    </row>
    <row r="72" spans="4:11" x14ac:dyDescent="0.2">
      <c r="J72" s="2"/>
    </row>
    <row r="73" spans="4:11" x14ac:dyDescent="0.2">
      <c r="J73" s="2"/>
    </row>
    <row r="74" spans="4:11" x14ac:dyDescent="0.2">
      <c r="J74" s="2"/>
    </row>
    <row r="75" spans="4:11" x14ac:dyDescent="0.2">
      <c r="J75" s="2"/>
    </row>
    <row r="76" spans="4:11" x14ac:dyDescent="0.2">
      <c r="J76" s="2"/>
    </row>
    <row r="77" spans="4:11" x14ac:dyDescent="0.2">
      <c r="J77" s="2"/>
    </row>
    <row r="78" spans="4:11" x14ac:dyDescent="0.2">
      <c r="J78" s="2"/>
    </row>
    <row r="79" spans="4:11" x14ac:dyDescent="0.2">
      <c r="J79" s="2"/>
    </row>
    <row r="80" spans="4:11" x14ac:dyDescent="0.2">
      <c r="J80" s="2"/>
    </row>
    <row r="81" spans="10:10" x14ac:dyDescent="0.2">
      <c r="J81" s="2"/>
    </row>
    <row r="82" spans="10:10" x14ac:dyDescent="0.2">
      <c r="J82" s="2"/>
    </row>
    <row r="83" spans="10:10" x14ac:dyDescent="0.2">
      <c r="J83" s="2"/>
    </row>
    <row r="84" spans="10:10" x14ac:dyDescent="0.2">
      <c r="J84" s="2"/>
    </row>
    <row r="85" spans="10:10" x14ac:dyDescent="0.2">
      <c r="J85" s="2"/>
    </row>
    <row r="86" spans="10:10" x14ac:dyDescent="0.2">
      <c r="J86" s="2"/>
    </row>
    <row r="87" spans="10:10" x14ac:dyDescent="0.2">
      <c r="J87" s="2"/>
    </row>
    <row r="88" spans="10:10" x14ac:dyDescent="0.2">
      <c r="J88" s="2"/>
    </row>
    <row r="89" spans="10:10" x14ac:dyDescent="0.2">
      <c r="J89" s="2"/>
    </row>
    <row r="90" spans="10:10" x14ac:dyDescent="0.2">
      <c r="J90" s="2"/>
    </row>
    <row r="91" spans="10:10" x14ac:dyDescent="0.2">
      <c r="J91" s="2"/>
    </row>
    <row r="92" spans="10:10" x14ac:dyDescent="0.2">
      <c r="J92" s="2"/>
    </row>
    <row r="93" spans="10:10" x14ac:dyDescent="0.2">
      <c r="J93" s="2"/>
    </row>
    <row r="94" spans="10:10" x14ac:dyDescent="0.2">
      <c r="J94" s="2"/>
    </row>
    <row r="95" spans="10:10" x14ac:dyDescent="0.2">
      <c r="J95" s="2"/>
    </row>
    <row r="96" spans="10:10" x14ac:dyDescent="0.2">
      <c r="J96" s="2"/>
    </row>
    <row r="97" spans="1:10" x14ac:dyDescent="0.2">
      <c r="J97" s="2"/>
    </row>
    <row r="98" spans="1:10" x14ac:dyDescent="0.2">
      <c r="J98" s="2"/>
    </row>
    <row r="99" spans="1:10" x14ac:dyDescent="0.2">
      <c r="J99" s="2"/>
    </row>
    <row r="100" spans="1:10" x14ac:dyDescent="0.2">
      <c r="G100" s="44"/>
      <c r="H100" s="44"/>
      <c r="J100" s="44"/>
    </row>
    <row r="101" spans="1:10" x14ac:dyDescent="0.2">
      <c r="G101" s="44"/>
      <c r="H101" s="44"/>
      <c r="J101" s="44"/>
    </row>
    <row r="102" spans="1:10" x14ac:dyDescent="0.2">
      <c r="G102" s="44"/>
      <c r="H102" s="44"/>
      <c r="J102" s="44"/>
    </row>
    <row r="103" spans="1:10" x14ac:dyDescent="0.2">
      <c r="G103" s="44"/>
      <c r="H103" s="44"/>
      <c r="J103" s="44"/>
    </row>
    <row r="104" spans="1:10" x14ac:dyDescent="0.2">
      <c r="G104" s="44"/>
      <c r="H104" s="44"/>
      <c r="J104" s="44"/>
    </row>
    <row r="105" spans="1:10" x14ac:dyDescent="0.2">
      <c r="G105" s="44"/>
      <c r="H105" s="44"/>
      <c r="J105" s="44"/>
    </row>
    <row r="106" spans="1:10" x14ac:dyDescent="0.2">
      <c r="G106" s="44"/>
      <c r="H106" s="44"/>
      <c r="J106" s="44"/>
    </row>
    <row r="107" spans="1:10" x14ac:dyDescent="0.2">
      <c r="A107" s="44"/>
      <c r="B107" s="44"/>
      <c r="C107" s="44"/>
      <c r="D107" s="44"/>
      <c r="E107" s="44"/>
      <c r="F107" s="44"/>
      <c r="G107" s="44"/>
      <c r="H107" s="44"/>
      <c r="J107" s="44"/>
    </row>
    <row r="108" spans="1:10" x14ac:dyDescent="0.2">
      <c r="B108" s="44"/>
      <c r="C108" s="44"/>
      <c r="D108" s="44"/>
      <c r="G108" s="44"/>
      <c r="H108" s="44"/>
      <c r="J108" s="44"/>
    </row>
    <row r="109" spans="1:10" x14ac:dyDescent="0.2">
      <c r="B109" s="44"/>
      <c r="C109" s="44"/>
      <c r="D109" s="44"/>
      <c r="G109" s="44"/>
      <c r="H109" s="44"/>
      <c r="J109" s="44"/>
    </row>
    <row r="110" spans="1:10" x14ac:dyDescent="0.2">
      <c r="A110" s="44"/>
      <c r="B110" s="44"/>
      <c r="C110" s="44"/>
      <c r="D110" s="44"/>
      <c r="E110" s="44"/>
      <c r="F110" s="44"/>
      <c r="G110" s="44"/>
      <c r="H110" s="44"/>
      <c r="J110" s="44"/>
    </row>
    <row r="111" spans="1:10" x14ac:dyDescent="0.2">
      <c r="B111" s="44"/>
      <c r="C111" s="44"/>
      <c r="D111" s="44"/>
      <c r="F111" s="44"/>
      <c r="G111" s="44"/>
      <c r="H111" s="44"/>
      <c r="J111" s="44"/>
    </row>
    <row r="112" spans="1:10" x14ac:dyDescent="0.2">
      <c r="A112" s="44"/>
      <c r="B112" s="44"/>
      <c r="C112" s="44"/>
      <c r="D112" s="44"/>
      <c r="E112" s="44"/>
      <c r="G112" s="44"/>
      <c r="H112" s="44"/>
      <c r="J112" s="44"/>
    </row>
    <row r="113" spans="2:10" x14ac:dyDescent="0.2">
      <c r="B113" s="44"/>
      <c r="C113" s="44"/>
      <c r="D113" s="44"/>
      <c r="G113" s="44"/>
      <c r="H113" s="44"/>
      <c r="J113" s="44"/>
    </row>
  </sheetData>
  <mergeCells count="3">
    <mergeCell ref="C4:C5"/>
    <mergeCell ref="F55:G55"/>
    <mergeCell ref="H55:I55"/>
  </mergeCells>
  <phoneticPr fontId="4" type="noConversion"/>
  <printOptions gridLinesSet="0"/>
  <pageMargins left="0.25" right="0.25" top="0.5" bottom="0.5" header="0.5" footer="0.5"/>
  <pageSetup scale="86" orientation="landscape" horizontalDpi="4294967292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F11" sqref="F11"/>
    </sheetView>
  </sheetViews>
  <sheetFormatPr defaultRowHeight="12.75" x14ac:dyDescent="0.2"/>
  <cols>
    <col min="1" max="1" width="8" bestFit="1" customWidth="1"/>
    <col min="2" max="2" width="5.83203125" bestFit="1" customWidth="1"/>
    <col min="3" max="3" width="2.1640625" bestFit="1" customWidth="1"/>
    <col min="4" max="4" width="6.1640625" bestFit="1" customWidth="1"/>
    <col min="5" max="5" width="2.1640625" bestFit="1" customWidth="1"/>
    <col min="6" max="6" width="8.83203125" bestFit="1" customWidth="1"/>
    <col min="7" max="7" width="1.83203125" bestFit="1" customWidth="1"/>
    <col min="8" max="8" width="6.83203125" bestFit="1" customWidth="1"/>
    <col min="9" max="9" width="1.1640625" customWidth="1"/>
    <col min="10" max="10" width="5.83203125" bestFit="1" customWidth="1"/>
    <col min="11" max="11" width="2.1640625" bestFit="1" customWidth="1"/>
    <col min="12" max="12" width="6.83203125" bestFit="1" customWidth="1"/>
    <col min="13" max="13" width="2.1640625" bestFit="1" customWidth="1"/>
    <col min="14" max="14" width="8.83203125" bestFit="1" customWidth="1"/>
    <col min="15" max="15" width="1.83203125" bestFit="1" customWidth="1"/>
    <col min="16" max="16" width="6.5" bestFit="1" customWidth="1"/>
    <col min="17" max="17" width="9" customWidth="1"/>
    <col min="18" max="18" width="5.33203125" bestFit="1" customWidth="1"/>
    <col min="19" max="19" width="7.1640625" bestFit="1" customWidth="1"/>
    <col min="20" max="20" width="8" bestFit="1" customWidth="1"/>
  </cols>
  <sheetData>
    <row r="1" spans="1:21" ht="18.75" x14ac:dyDescent="0.3">
      <c r="A1" s="216" t="s">
        <v>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1" ht="30" customHeight="1" x14ac:dyDescent="0.2">
      <c r="A2" s="218" t="s">
        <v>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9" t="s">
        <v>43</v>
      </c>
      <c r="R2" s="217" t="s">
        <v>34</v>
      </c>
      <c r="S2" s="217"/>
      <c r="T2" s="217"/>
    </row>
    <row r="3" spans="1:21" ht="30" customHeight="1" x14ac:dyDescent="0.2">
      <c r="A3" s="228" t="s">
        <v>46</v>
      </c>
      <c r="B3" s="228"/>
      <c r="C3" s="228"/>
      <c r="D3" s="228"/>
      <c r="E3" s="228"/>
      <c r="F3" s="228"/>
      <c r="G3" s="228"/>
      <c r="H3" s="228"/>
      <c r="I3" s="73"/>
      <c r="J3" s="227" t="s">
        <v>46</v>
      </c>
      <c r="K3" s="227"/>
      <c r="L3" s="227"/>
      <c r="M3" s="227"/>
      <c r="N3" s="227"/>
      <c r="O3" s="227"/>
      <c r="P3" s="227"/>
      <c r="Q3" s="220"/>
      <c r="R3" s="74"/>
      <c r="S3" s="74"/>
      <c r="T3" s="74"/>
    </row>
    <row r="4" spans="1:21" ht="39.75" customHeight="1" x14ac:dyDescent="0.2">
      <c r="A4" s="65" t="s">
        <v>36</v>
      </c>
      <c r="B4" s="65" t="s">
        <v>37</v>
      </c>
      <c r="C4" s="65"/>
      <c r="D4" s="65" t="s">
        <v>38</v>
      </c>
      <c r="E4" s="65"/>
      <c r="F4" s="86" t="s">
        <v>47</v>
      </c>
      <c r="G4" s="65"/>
      <c r="H4" s="66" t="s">
        <v>48</v>
      </c>
      <c r="I4" s="75"/>
      <c r="J4" s="43" t="s">
        <v>37</v>
      </c>
      <c r="K4" s="83"/>
      <c r="L4" s="43" t="s">
        <v>39</v>
      </c>
      <c r="M4" s="83"/>
      <c r="N4" s="81" t="s">
        <v>47</v>
      </c>
      <c r="O4" s="83"/>
      <c r="P4" s="81" t="s">
        <v>48</v>
      </c>
      <c r="Q4" s="220"/>
      <c r="R4" s="76"/>
      <c r="S4" s="64" t="s">
        <v>40</v>
      </c>
      <c r="T4" s="64" t="s">
        <v>41</v>
      </c>
      <c r="U4" s="63"/>
    </row>
    <row r="5" spans="1:21" ht="30" customHeight="1" x14ac:dyDescent="0.2">
      <c r="A5" s="35">
        <v>1</v>
      </c>
      <c r="B5" s="82"/>
      <c r="C5" s="87" t="s">
        <v>44</v>
      </c>
      <c r="D5" s="88"/>
      <c r="E5" s="87" t="s">
        <v>44</v>
      </c>
      <c r="F5" s="88"/>
      <c r="G5" s="89" t="s">
        <v>45</v>
      </c>
      <c r="H5" s="90"/>
      <c r="I5" s="91"/>
      <c r="J5" s="92"/>
      <c r="K5" s="87" t="s">
        <v>44</v>
      </c>
      <c r="L5" s="88"/>
      <c r="M5" s="87" t="s">
        <v>44</v>
      </c>
      <c r="N5" s="88"/>
      <c r="O5" s="89" t="s">
        <v>45</v>
      </c>
      <c r="P5" s="84"/>
      <c r="Q5" s="67"/>
      <c r="R5" s="36" t="s">
        <v>26</v>
      </c>
      <c r="S5" s="35">
        <f>2*2*2</f>
        <v>8</v>
      </c>
      <c r="T5" s="35">
        <f>1*2*3</f>
        <v>6</v>
      </c>
    </row>
    <row r="6" spans="1:21" ht="30" customHeight="1" x14ac:dyDescent="0.2">
      <c r="A6" s="35">
        <v>2</v>
      </c>
      <c r="B6" s="82"/>
      <c r="C6" s="87" t="s">
        <v>44</v>
      </c>
      <c r="D6" s="88"/>
      <c r="E6" s="87" t="s">
        <v>44</v>
      </c>
      <c r="F6" s="88"/>
      <c r="G6" s="89" t="s">
        <v>45</v>
      </c>
      <c r="H6" s="90"/>
      <c r="I6" s="91"/>
      <c r="J6" s="92"/>
      <c r="K6" s="87" t="s">
        <v>44</v>
      </c>
      <c r="L6" s="88"/>
      <c r="M6" s="87" t="s">
        <v>44</v>
      </c>
      <c r="N6" s="88"/>
      <c r="O6" s="89" t="s">
        <v>45</v>
      </c>
      <c r="P6" s="84"/>
      <c r="Q6" s="67"/>
      <c r="R6" s="36" t="s">
        <v>11</v>
      </c>
      <c r="S6" s="35">
        <f>2*2*2</f>
        <v>8</v>
      </c>
      <c r="T6" s="35">
        <f>1*2*3</f>
        <v>6</v>
      </c>
    </row>
    <row r="7" spans="1:21" ht="30" customHeight="1" x14ac:dyDescent="0.2">
      <c r="A7" s="35">
        <v>3</v>
      </c>
      <c r="B7" s="82"/>
      <c r="C7" s="87" t="s">
        <v>44</v>
      </c>
      <c r="D7" s="88"/>
      <c r="E7" s="87" t="s">
        <v>44</v>
      </c>
      <c r="F7" s="88"/>
      <c r="G7" s="89" t="s">
        <v>45</v>
      </c>
      <c r="H7" s="90"/>
      <c r="I7" s="91"/>
      <c r="J7" s="92"/>
      <c r="K7" s="87" t="s">
        <v>44</v>
      </c>
      <c r="L7" s="88"/>
      <c r="M7" s="87" t="s">
        <v>44</v>
      </c>
      <c r="N7" s="88"/>
      <c r="O7" s="89" t="s">
        <v>45</v>
      </c>
      <c r="P7" s="84"/>
      <c r="Q7" s="67"/>
      <c r="R7" s="36" t="s">
        <v>12</v>
      </c>
      <c r="S7" s="35">
        <f>3*2*3</f>
        <v>18</v>
      </c>
      <c r="T7" s="35">
        <f>2*2*3</f>
        <v>12</v>
      </c>
    </row>
    <row r="8" spans="1:21" ht="30" customHeight="1" x14ac:dyDescent="0.2">
      <c r="A8" s="35">
        <v>4</v>
      </c>
      <c r="B8" s="82"/>
      <c r="C8" s="87" t="s">
        <v>44</v>
      </c>
      <c r="D8" s="88"/>
      <c r="E8" s="87" t="s">
        <v>44</v>
      </c>
      <c r="F8" s="88"/>
      <c r="G8" s="89" t="s">
        <v>45</v>
      </c>
      <c r="H8" s="90"/>
      <c r="I8" s="91"/>
      <c r="J8" s="92"/>
      <c r="K8" s="87" t="s">
        <v>44</v>
      </c>
      <c r="L8" s="88"/>
      <c r="M8" s="87" t="s">
        <v>44</v>
      </c>
      <c r="N8" s="88"/>
      <c r="O8" s="89" t="s">
        <v>45</v>
      </c>
      <c r="P8" s="84"/>
      <c r="Q8" s="67"/>
      <c r="R8" s="36" t="s">
        <v>13</v>
      </c>
      <c r="S8" s="35">
        <f>3*2*4</f>
        <v>24</v>
      </c>
      <c r="T8" s="35">
        <f>2*2*4</f>
        <v>16</v>
      </c>
    </row>
    <row r="9" spans="1:21" ht="30" customHeight="1" x14ac:dyDescent="0.2">
      <c r="A9" s="35">
        <v>5</v>
      </c>
      <c r="B9" s="82"/>
      <c r="C9" s="87" t="s">
        <v>44</v>
      </c>
      <c r="D9" s="88"/>
      <c r="E9" s="87" t="s">
        <v>44</v>
      </c>
      <c r="F9" s="88"/>
      <c r="G9" s="89" t="s">
        <v>45</v>
      </c>
      <c r="H9" s="90"/>
      <c r="I9" s="91"/>
      <c r="J9" s="92"/>
      <c r="K9" s="87" t="s">
        <v>44</v>
      </c>
      <c r="L9" s="88"/>
      <c r="M9" s="87" t="s">
        <v>44</v>
      </c>
      <c r="N9" s="88"/>
      <c r="O9" s="89" t="s">
        <v>45</v>
      </c>
      <c r="P9" s="84"/>
      <c r="Q9" s="67"/>
      <c r="R9" s="36" t="s">
        <v>14</v>
      </c>
      <c r="S9" s="35">
        <f>3*3*3</f>
        <v>27</v>
      </c>
      <c r="T9" s="35">
        <f>2*3*3</f>
        <v>18</v>
      </c>
    </row>
    <row r="10" spans="1:21" ht="30" customHeight="1" x14ac:dyDescent="0.2">
      <c r="A10" s="35">
        <v>6</v>
      </c>
      <c r="B10" s="82"/>
      <c r="C10" s="87" t="s">
        <v>44</v>
      </c>
      <c r="D10" s="88"/>
      <c r="E10" s="87" t="s">
        <v>44</v>
      </c>
      <c r="F10" s="88"/>
      <c r="G10" s="89" t="s">
        <v>45</v>
      </c>
      <c r="H10" s="90"/>
      <c r="I10" s="91"/>
      <c r="J10" s="92"/>
      <c r="K10" s="87" t="s">
        <v>44</v>
      </c>
      <c r="L10" s="88"/>
      <c r="M10" s="87" t="s">
        <v>44</v>
      </c>
      <c r="N10" s="88"/>
      <c r="O10" s="89" t="s">
        <v>45</v>
      </c>
      <c r="P10" s="84"/>
      <c r="Q10" s="67"/>
      <c r="R10" s="36" t="s">
        <v>15</v>
      </c>
      <c r="S10" s="35">
        <f>3*2*5</f>
        <v>30</v>
      </c>
      <c r="T10" s="35">
        <f>3*2*3</f>
        <v>18</v>
      </c>
    </row>
    <row r="11" spans="1:21" ht="30" customHeight="1" x14ac:dyDescent="0.2">
      <c r="A11" s="35">
        <v>7</v>
      </c>
      <c r="B11" s="82"/>
      <c r="C11" s="87" t="s">
        <v>44</v>
      </c>
      <c r="D11" s="88"/>
      <c r="E11" s="87" t="s">
        <v>44</v>
      </c>
      <c r="F11" s="88"/>
      <c r="G11" s="89" t="s">
        <v>45</v>
      </c>
      <c r="H11" s="90"/>
      <c r="I11" s="91"/>
      <c r="J11" s="92"/>
      <c r="K11" s="87" t="s">
        <v>44</v>
      </c>
      <c r="L11" s="88"/>
      <c r="M11" s="87" t="s">
        <v>44</v>
      </c>
      <c r="N11" s="88"/>
      <c r="O11" s="89" t="s">
        <v>45</v>
      </c>
      <c r="P11" s="84"/>
      <c r="Q11" s="67"/>
      <c r="R11" s="37" t="s">
        <v>16</v>
      </c>
      <c r="S11" s="38">
        <f>4*3*3</f>
        <v>36</v>
      </c>
      <c r="T11" s="38">
        <f>2*3*4</f>
        <v>24</v>
      </c>
    </row>
    <row r="12" spans="1:21" ht="30" customHeight="1" x14ac:dyDescent="0.2">
      <c r="A12" s="35">
        <v>8</v>
      </c>
      <c r="B12" s="82"/>
      <c r="C12" s="87" t="s">
        <v>44</v>
      </c>
      <c r="D12" s="88"/>
      <c r="E12" s="87" t="s">
        <v>44</v>
      </c>
      <c r="F12" s="88"/>
      <c r="G12" s="89" t="s">
        <v>45</v>
      </c>
      <c r="H12" s="90"/>
      <c r="I12" s="91"/>
      <c r="J12" s="92"/>
      <c r="K12" s="87" t="s">
        <v>44</v>
      </c>
      <c r="L12" s="88"/>
      <c r="M12" s="87" t="s">
        <v>44</v>
      </c>
      <c r="N12" s="88"/>
      <c r="O12" s="89" t="s">
        <v>45</v>
      </c>
      <c r="P12" s="84"/>
      <c r="Q12" s="67"/>
      <c r="R12" s="37" t="s">
        <v>17</v>
      </c>
      <c r="S12" s="38">
        <f>4*3*3</f>
        <v>36</v>
      </c>
      <c r="T12" s="38">
        <f>2*3*4</f>
        <v>24</v>
      </c>
    </row>
    <row r="13" spans="1:21" ht="30" customHeight="1" x14ac:dyDescent="0.2">
      <c r="A13" s="35">
        <v>9</v>
      </c>
      <c r="B13" s="82"/>
      <c r="C13" s="87" t="s">
        <v>44</v>
      </c>
      <c r="D13" s="88"/>
      <c r="E13" s="87" t="s">
        <v>44</v>
      </c>
      <c r="F13" s="88"/>
      <c r="G13" s="89" t="s">
        <v>45</v>
      </c>
      <c r="H13" s="90"/>
      <c r="I13" s="91"/>
      <c r="J13" s="92"/>
      <c r="K13" s="87" t="s">
        <v>44</v>
      </c>
      <c r="L13" s="88"/>
      <c r="M13" s="87" t="s">
        <v>44</v>
      </c>
      <c r="N13" s="88"/>
      <c r="O13" s="89" t="s">
        <v>45</v>
      </c>
      <c r="P13" s="84"/>
      <c r="Q13" s="67"/>
      <c r="R13" s="45" t="s">
        <v>18</v>
      </c>
      <c r="S13" s="46">
        <f>4*2*3</f>
        <v>24</v>
      </c>
      <c r="T13" s="46">
        <f>2*2*4</f>
        <v>16</v>
      </c>
    </row>
    <row r="14" spans="1:21" ht="30" customHeight="1" x14ac:dyDescent="0.2">
      <c r="A14" s="35">
        <v>10</v>
      </c>
      <c r="B14" s="82"/>
      <c r="C14" s="87" t="s">
        <v>44</v>
      </c>
      <c r="D14" s="88"/>
      <c r="E14" s="87" t="s">
        <v>44</v>
      </c>
      <c r="F14" s="88"/>
      <c r="G14" s="89" t="s">
        <v>45</v>
      </c>
      <c r="H14" s="90"/>
      <c r="I14" s="91"/>
      <c r="J14" s="92"/>
      <c r="K14" s="87" t="s">
        <v>44</v>
      </c>
      <c r="L14" s="88"/>
      <c r="M14" s="87" t="s">
        <v>44</v>
      </c>
      <c r="N14" s="88"/>
      <c r="O14" s="89" t="s">
        <v>45</v>
      </c>
      <c r="P14" s="84"/>
      <c r="Q14" s="68"/>
      <c r="R14" s="45" t="s">
        <v>19</v>
      </c>
      <c r="S14" s="46">
        <f>3*2*3</f>
        <v>18</v>
      </c>
      <c r="T14" s="46">
        <f>2*2*3</f>
        <v>12</v>
      </c>
    </row>
    <row r="15" spans="1:21" ht="30" customHeight="1" x14ac:dyDescent="0.2">
      <c r="A15" s="35">
        <v>11</v>
      </c>
      <c r="B15" s="82"/>
      <c r="C15" s="87" t="s">
        <v>44</v>
      </c>
      <c r="D15" s="88"/>
      <c r="E15" s="87" t="s">
        <v>44</v>
      </c>
      <c r="F15" s="88"/>
      <c r="G15" s="89" t="s">
        <v>45</v>
      </c>
      <c r="H15" s="90"/>
      <c r="I15" s="91"/>
      <c r="J15" s="92"/>
      <c r="K15" s="87" t="s">
        <v>44</v>
      </c>
      <c r="L15" s="88"/>
      <c r="M15" s="87" t="s">
        <v>44</v>
      </c>
      <c r="N15" s="88"/>
      <c r="O15" s="89" t="s">
        <v>45</v>
      </c>
      <c r="P15" s="84"/>
      <c r="Q15" s="68"/>
      <c r="R15" s="37" t="s">
        <v>20</v>
      </c>
      <c r="S15" s="38">
        <f>2*2*3</f>
        <v>12</v>
      </c>
      <c r="T15" s="38">
        <f>1*2*4</f>
        <v>8</v>
      </c>
    </row>
    <row r="16" spans="1:21" ht="30" customHeight="1" x14ac:dyDescent="0.2">
      <c r="A16" s="35">
        <v>12</v>
      </c>
      <c r="B16" s="82"/>
      <c r="C16" s="87" t="s">
        <v>44</v>
      </c>
      <c r="D16" s="88"/>
      <c r="E16" s="87" t="s">
        <v>44</v>
      </c>
      <c r="F16" s="88"/>
      <c r="G16" s="89" t="s">
        <v>45</v>
      </c>
      <c r="H16" s="90"/>
      <c r="I16" s="91"/>
      <c r="J16" s="92"/>
      <c r="K16" s="87" t="s">
        <v>44</v>
      </c>
      <c r="L16" s="88"/>
      <c r="M16" s="87" t="s">
        <v>44</v>
      </c>
      <c r="N16" s="88"/>
      <c r="O16" s="89" t="s">
        <v>45</v>
      </c>
      <c r="P16" s="84"/>
      <c r="Q16" s="69"/>
      <c r="R16" s="79" t="s">
        <v>21</v>
      </c>
      <c r="S16" s="80">
        <f>2*2*2</f>
        <v>8</v>
      </c>
      <c r="T16" s="80">
        <f>1*2*3</f>
        <v>6</v>
      </c>
    </row>
    <row r="17" spans="1:20" ht="30" customHeight="1" x14ac:dyDescent="0.2">
      <c r="A17" s="35">
        <v>13</v>
      </c>
      <c r="B17" s="82"/>
      <c r="C17" s="87" t="s">
        <v>44</v>
      </c>
      <c r="D17" s="88"/>
      <c r="E17" s="87" t="s">
        <v>44</v>
      </c>
      <c r="F17" s="88"/>
      <c r="G17" s="89" t="s">
        <v>45</v>
      </c>
      <c r="H17" s="93"/>
      <c r="I17" s="94"/>
      <c r="J17" s="92"/>
      <c r="K17" s="87" t="s">
        <v>44</v>
      </c>
      <c r="L17" s="88"/>
      <c r="M17" s="87" t="s">
        <v>44</v>
      </c>
      <c r="N17" s="88"/>
      <c r="O17" s="89" t="s">
        <v>45</v>
      </c>
      <c r="P17" s="85"/>
      <c r="Q17" s="78"/>
      <c r="R17" s="221" t="s">
        <v>35</v>
      </c>
      <c r="S17" s="222"/>
      <c r="T17" s="223"/>
    </row>
    <row r="18" spans="1:20" ht="30" customHeight="1" x14ac:dyDescent="0.2">
      <c r="A18" s="77">
        <v>14</v>
      </c>
      <c r="B18" s="82"/>
      <c r="C18" s="87" t="s">
        <v>44</v>
      </c>
      <c r="D18" s="95"/>
      <c r="E18" s="87" t="s">
        <v>44</v>
      </c>
      <c r="F18" s="95"/>
      <c r="G18" s="89" t="s">
        <v>45</v>
      </c>
      <c r="H18" s="96"/>
      <c r="I18" s="97"/>
      <c r="J18" s="98"/>
      <c r="K18" s="87" t="s">
        <v>44</v>
      </c>
      <c r="L18" s="95"/>
      <c r="M18" s="87" t="s">
        <v>44</v>
      </c>
      <c r="N18" s="95"/>
      <c r="O18" s="89" t="s">
        <v>45</v>
      </c>
      <c r="P18" s="85"/>
      <c r="Q18" s="78"/>
      <c r="R18" s="224"/>
      <c r="S18" s="225"/>
      <c r="T18" s="226"/>
    </row>
    <row r="19" spans="1:20" ht="30" customHeight="1" x14ac:dyDescent="0.2">
      <c r="A19" s="77">
        <v>15</v>
      </c>
      <c r="B19" s="82"/>
      <c r="C19" s="87" t="s">
        <v>44</v>
      </c>
      <c r="D19" s="95"/>
      <c r="E19" s="87" t="s">
        <v>44</v>
      </c>
      <c r="F19" s="95"/>
      <c r="G19" s="89" t="s">
        <v>45</v>
      </c>
      <c r="H19" s="96"/>
      <c r="I19" s="97"/>
      <c r="J19" s="98"/>
      <c r="K19" s="87" t="s">
        <v>44</v>
      </c>
      <c r="L19" s="95"/>
      <c r="M19" s="87" t="s">
        <v>44</v>
      </c>
      <c r="N19" s="95"/>
      <c r="O19" s="89" t="s">
        <v>45</v>
      </c>
      <c r="P19" s="85"/>
      <c r="Q19" s="78"/>
      <c r="R19" s="213" t="s">
        <v>42</v>
      </c>
      <c r="S19" s="214"/>
      <c r="T19" s="215"/>
    </row>
    <row r="20" spans="1:20" ht="30" customHeight="1" x14ac:dyDescent="0.2">
      <c r="A20" s="77">
        <v>16</v>
      </c>
      <c r="B20" s="82"/>
      <c r="C20" s="87" t="s">
        <v>44</v>
      </c>
      <c r="D20" s="95"/>
      <c r="E20" s="87" t="s">
        <v>44</v>
      </c>
      <c r="F20" s="95"/>
      <c r="G20" s="89" t="s">
        <v>45</v>
      </c>
      <c r="H20" s="96"/>
      <c r="I20" s="97"/>
      <c r="J20" s="98"/>
      <c r="K20" s="87" t="s">
        <v>44</v>
      </c>
      <c r="L20" s="95"/>
      <c r="M20" s="87" t="s">
        <v>44</v>
      </c>
      <c r="N20" s="95"/>
      <c r="O20" s="89" t="s">
        <v>45</v>
      </c>
      <c r="P20" s="85"/>
      <c r="Q20" s="78"/>
      <c r="R20" s="213"/>
      <c r="S20" s="214"/>
      <c r="T20" s="215"/>
    </row>
    <row r="21" spans="1:20" ht="30" customHeight="1" x14ac:dyDescent="0.2">
      <c r="A21" s="77">
        <v>17</v>
      </c>
      <c r="B21" s="82"/>
      <c r="C21" s="87" t="s">
        <v>44</v>
      </c>
      <c r="D21" s="95"/>
      <c r="E21" s="87" t="s">
        <v>44</v>
      </c>
      <c r="F21" s="99"/>
      <c r="G21" s="89" t="s">
        <v>45</v>
      </c>
      <c r="H21" s="96"/>
      <c r="I21" s="97"/>
      <c r="J21" s="98"/>
      <c r="K21" s="87" t="s">
        <v>44</v>
      </c>
      <c r="L21" s="95"/>
      <c r="M21" s="87" t="s">
        <v>44</v>
      </c>
      <c r="N21" s="95"/>
      <c r="O21" s="89" t="s">
        <v>45</v>
      </c>
      <c r="P21" s="85"/>
      <c r="Q21" s="78"/>
      <c r="R21" s="207"/>
      <c r="S21" s="208"/>
      <c r="T21" s="209"/>
    </row>
    <row r="22" spans="1:20" ht="30" customHeight="1" x14ac:dyDescent="0.2">
      <c r="A22" s="77">
        <v>18</v>
      </c>
      <c r="B22" s="82"/>
      <c r="C22" s="87" t="s">
        <v>44</v>
      </c>
      <c r="D22" s="95"/>
      <c r="E22" s="87" t="s">
        <v>44</v>
      </c>
      <c r="F22" s="95"/>
      <c r="G22" s="89" t="s">
        <v>45</v>
      </c>
      <c r="H22" s="96"/>
      <c r="I22" s="97"/>
      <c r="J22" s="98"/>
      <c r="K22" s="87" t="s">
        <v>44</v>
      </c>
      <c r="L22" s="95"/>
      <c r="M22" s="87" t="s">
        <v>44</v>
      </c>
      <c r="N22" s="95"/>
      <c r="O22" s="89" t="s">
        <v>45</v>
      </c>
      <c r="P22" s="85"/>
      <c r="Q22" s="78"/>
      <c r="R22" s="207"/>
      <c r="S22" s="208"/>
      <c r="T22" s="209"/>
    </row>
    <row r="23" spans="1:20" ht="30" customHeight="1" x14ac:dyDescent="0.2">
      <c r="A23" s="77">
        <v>19</v>
      </c>
      <c r="B23" s="82"/>
      <c r="C23" s="87" t="s">
        <v>44</v>
      </c>
      <c r="D23" s="95"/>
      <c r="E23" s="87" t="s">
        <v>44</v>
      </c>
      <c r="F23" s="95"/>
      <c r="G23" s="89" t="s">
        <v>45</v>
      </c>
      <c r="H23" s="96"/>
      <c r="I23" s="97"/>
      <c r="J23" s="98"/>
      <c r="K23" s="87" t="s">
        <v>44</v>
      </c>
      <c r="L23" s="95"/>
      <c r="M23" s="87" t="s">
        <v>44</v>
      </c>
      <c r="N23" s="95"/>
      <c r="O23" s="89" t="s">
        <v>45</v>
      </c>
      <c r="P23" s="85"/>
      <c r="Q23" s="78"/>
      <c r="R23" s="207"/>
      <c r="S23" s="208"/>
      <c r="T23" s="209"/>
    </row>
    <row r="24" spans="1:20" ht="30" customHeight="1" x14ac:dyDescent="0.2">
      <c r="A24" s="77">
        <v>20</v>
      </c>
      <c r="B24" s="82"/>
      <c r="C24" s="87" t="s">
        <v>44</v>
      </c>
      <c r="D24" s="95"/>
      <c r="E24" s="87" t="s">
        <v>44</v>
      </c>
      <c r="F24" s="95"/>
      <c r="G24" s="89" t="s">
        <v>45</v>
      </c>
      <c r="H24" s="96"/>
      <c r="I24" s="97"/>
      <c r="J24" s="98"/>
      <c r="K24" s="87" t="s">
        <v>44</v>
      </c>
      <c r="L24" s="95"/>
      <c r="M24" s="87" t="s">
        <v>44</v>
      </c>
      <c r="N24" s="95"/>
      <c r="O24" s="89" t="s">
        <v>45</v>
      </c>
      <c r="P24" s="85"/>
      <c r="Q24" s="78"/>
      <c r="R24" s="210"/>
      <c r="S24" s="211"/>
      <c r="T24" s="212"/>
    </row>
    <row r="25" spans="1:20" ht="30" customHeight="1" x14ac:dyDescent="0.2">
      <c r="A25" s="28"/>
      <c r="B25" s="28"/>
      <c r="C25" s="28"/>
      <c r="D25" s="70"/>
      <c r="E25" s="28"/>
      <c r="F25" s="70"/>
      <c r="G25" s="70"/>
      <c r="H25" s="70"/>
      <c r="I25" s="70"/>
      <c r="J25" s="70"/>
      <c r="K25" s="28"/>
      <c r="L25" s="70"/>
      <c r="M25" s="28"/>
      <c r="N25" s="70"/>
      <c r="O25" s="70"/>
      <c r="P25" s="71"/>
      <c r="Q25" s="72"/>
    </row>
    <row r="26" spans="1:20" ht="30" customHeight="1" x14ac:dyDescent="0.2"/>
    <row r="27" spans="1:20" ht="30" customHeight="1" x14ac:dyDescent="0.2"/>
  </sheetData>
  <mergeCells count="9">
    <mergeCell ref="R21:T24"/>
    <mergeCell ref="R19:T20"/>
    <mergeCell ref="A1:T1"/>
    <mergeCell ref="R2:T2"/>
    <mergeCell ref="A2:P2"/>
    <mergeCell ref="Q2:Q4"/>
    <mergeCell ref="R17:T18"/>
    <mergeCell ref="J3:P3"/>
    <mergeCell ref="A3:H3"/>
  </mergeCells>
  <phoneticPr fontId="0" type="noConversion"/>
  <pageMargins left="0.5" right="0.5" top="0.5" bottom="0.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4"/>
  <sheetViews>
    <sheetView workbookViewId="0">
      <selection activeCell="B2" sqref="B2:D13"/>
    </sheetView>
  </sheetViews>
  <sheetFormatPr defaultRowHeight="15" x14ac:dyDescent="0.25"/>
  <cols>
    <col min="1" max="1" width="12.6640625" style="162" bestFit="1" customWidth="1"/>
    <col min="2" max="16384" width="9.33203125" style="162"/>
  </cols>
  <sheetData>
    <row r="1" spans="1:4" x14ac:dyDescent="0.25">
      <c r="B1" s="162" t="s">
        <v>1929</v>
      </c>
      <c r="C1" s="162" t="s">
        <v>1928</v>
      </c>
      <c r="D1" s="162" t="s">
        <v>1927</v>
      </c>
    </row>
    <row r="2" spans="1:4" x14ac:dyDescent="0.25">
      <c r="A2" s="162" t="s">
        <v>1926</v>
      </c>
      <c r="B2" s="162">
        <v>2.3840000000000003</v>
      </c>
      <c r="C2" s="162">
        <v>2.7080000000000006</v>
      </c>
      <c r="D2" s="162">
        <v>2.82</v>
      </c>
    </row>
    <row r="3" spans="1:4" x14ac:dyDescent="0.25">
      <c r="A3" s="162" t="s">
        <v>1925</v>
      </c>
      <c r="B3" s="162">
        <v>2.7520000000000002</v>
      </c>
      <c r="C3" s="162">
        <v>3.01</v>
      </c>
      <c r="D3" s="162">
        <v>2.9920000000000004</v>
      </c>
    </row>
    <row r="4" spans="1:4" x14ac:dyDescent="0.25">
      <c r="A4" s="162" t="s">
        <v>1924</v>
      </c>
      <c r="B4" s="162">
        <v>3.83</v>
      </c>
      <c r="C4" s="162">
        <v>4.242</v>
      </c>
      <c r="D4" s="162">
        <v>4.1860000000000008</v>
      </c>
    </row>
    <row r="5" spans="1:4" x14ac:dyDescent="0.25">
      <c r="A5" s="162" t="s">
        <v>1923</v>
      </c>
      <c r="B5" s="162">
        <v>4.468</v>
      </c>
      <c r="C5" s="162">
        <v>5.1060000000000008</v>
      </c>
      <c r="D5" s="162">
        <v>4.9300000000000006</v>
      </c>
    </row>
    <row r="6" spans="1:4" x14ac:dyDescent="0.25">
      <c r="A6" s="162" t="s">
        <v>14</v>
      </c>
      <c r="B6" s="162">
        <v>5.346000000000001</v>
      </c>
      <c r="C6" s="162">
        <v>6.1120000000000001</v>
      </c>
      <c r="D6" s="162">
        <v>6.0119999999999996</v>
      </c>
    </row>
    <row r="7" spans="1:4" x14ac:dyDescent="0.25">
      <c r="A7" s="162" t="s">
        <v>1922</v>
      </c>
      <c r="B7" s="162">
        <v>4.7760000000000016</v>
      </c>
      <c r="C7" s="162">
        <v>6.0419999999999998</v>
      </c>
      <c r="D7" s="162">
        <v>6.5079999999999991</v>
      </c>
    </row>
    <row r="8" spans="1:4" x14ac:dyDescent="0.25">
      <c r="A8" s="162" t="s">
        <v>60</v>
      </c>
      <c r="B8" s="162">
        <v>5.1340000000000003</v>
      </c>
      <c r="C8" s="162">
        <v>6.2560000000000002</v>
      </c>
      <c r="D8" s="162">
        <v>6.8659999999999979</v>
      </c>
    </row>
    <row r="9" spans="1:4" x14ac:dyDescent="0.25">
      <c r="A9" s="162" t="s">
        <v>1921</v>
      </c>
      <c r="B9" s="162">
        <v>5.5420000000000007</v>
      </c>
      <c r="C9" s="162">
        <v>6.3820000000000006</v>
      </c>
      <c r="D9" s="162">
        <v>7.0299999999999985</v>
      </c>
    </row>
    <row r="10" spans="1:4" x14ac:dyDescent="0.25">
      <c r="A10" s="162" t="s">
        <v>1920</v>
      </c>
      <c r="B10" s="162">
        <v>4.5960000000000001</v>
      </c>
      <c r="C10" s="162">
        <v>5.2620000000000013</v>
      </c>
      <c r="D10" s="162">
        <v>5.8060000000000009</v>
      </c>
    </row>
    <row r="11" spans="1:4" x14ac:dyDescent="0.25">
      <c r="A11" s="162" t="s">
        <v>1919</v>
      </c>
      <c r="B11" s="162">
        <v>3.3979999999999988</v>
      </c>
      <c r="C11" s="162">
        <v>3.9659999999999997</v>
      </c>
      <c r="D11" s="162">
        <v>4.218</v>
      </c>
    </row>
    <row r="12" spans="1:4" x14ac:dyDescent="0.25">
      <c r="A12" s="162" t="s">
        <v>1918</v>
      </c>
      <c r="B12" s="162">
        <v>2.52</v>
      </c>
      <c r="C12" s="162">
        <v>2.9380000000000006</v>
      </c>
      <c r="D12" s="162">
        <v>2.9519999999999991</v>
      </c>
    </row>
    <row r="13" spans="1:4" x14ac:dyDescent="0.25">
      <c r="A13" s="162" t="s">
        <v>1917</v>
      </c>
      <c r="B13" s="162">
        <v>1.8940000000000012</v>
      </c>
      <c r="C13" s="162">
        <v>2.3780000000000006</v>
      </c>
      <c r="D13" s="162">
        <v>2.2200000000000006</v>
      </c>
    </row>
    <row r="81" spans="7:7" x14ac:dyDescent="0.25">
      <c r="G81" s="166"/>
    </row>
    <row r="140" spans="7:7" x14ac:dyDescent="0.25">
      <c r="G140" s="166"/>
    </row>
    <row r="204" spans="7:7" x14ac:dyDescent="0.25">
      <c r="G204" s="166"/>
    </row>
    <row r="266" spans="7:7" x14ac:dyDescent="0.25">
      <c r="G266" s="166"/>
    </row>
    <row r="329" spans="7:7" x14ac:dyDescent="0.25">
      <c r="G329" s="166">
        <f>SUM(F267:F328)</f>
        <v>0</v>
      </c>
    </row>
    <row r="390" spans="7:7" x14ac:dyDescent="0.25">
      <c r="G390" s="166">
        <f>SUM(F330:F389)</f>
        <v>0</v>
      </c>
    </row>
    <row r="453" spans="7:7" x14ac:dyDescent="0.25">
      <c r="G453" s="166">
        <f>SUM(F391:F452)</f>
        <v>0</v>
      </c>
    </row>
    <row r="516" spans="7:7" x14ac:dyDescent="0.25">
      <c r="G516" s="166">
        <f>SUM(F454:F515)</f>
        <v>0</v>
      </c>
    </row>
    <row r="577" spans="7:7" x14ac:dyDescent="0.25">
      <c r="G577" s="166">
        <f>SUM(F517:F576)</f>
        <v>0</v>
      </c>
    </row>
    <row r="640" spans="7:7" x14ac:dyDescent="0.25">
      <c r="G640" s="166">
        <f>SUM(F578:F639)</f>
        <v>0</v>
      </c>
    </row>
    <row r="701" spans="7:7" x14ac:dyDescent="0.25">
      <c r="G701" s="166">
        <f>SUM(F641:F700)</f>
        <v>0</v>
      </c>
    </row>
    <row r="764" spans="7:7" x14ac:dyDescent="0.25">
      <c r="G764" s="166">
        <f>SUM(F702:F763)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2"/>
  <sheetViews>
    <sheetView topLeftCell="A111" workbookViewId="0">
      <selection activeCell="P75" sqref="P75"/>
    </sheetView>
  </sheetViews>
  <sheetFormatPr defaultRowHeight="15" x14ac:dyDescent="0.25"/>
  <cols>
    <col min="1" max="1" width="23.1640625" style="162" customWidth="1"/>
    <col min="2" max="2" width="11.5" style="162" customWidth="1"/>
    <col min="3" max="3" width="14.83203125" style="163" customWidth="1"/>
    <col min="4" max="4" width="20.1640625" style="162" customWidth="1"/>
    <col min="5" max="5" width="9.33203125" style="162"/>
    <col min="6" max="6" width="9.33203125" style="163"/>
    <col min="7" max="7" width="13.5" style="162" customWidth="1"/>
    <col min="8" max="8" width="9.33203125" style="162"/>
    <col min="9" max="9" width="9.33203125" style="163"/>
    <col min="10" max="10" width="14.6640625" style="162" customWidth="1"/>
    <col min="11" max="11" width="9.33203125" style="162"/>
    <col min="12" max="12" width="9.33203125" style="163"/>
    <col min="13" max="13" width="14.1640625" style="162" customWidth="1"/>
    <col min="14" max="14" width="9.33203125" style="162"/>
    <col min="15" max="15" width="9.33203125" style="163"/>
    <col min="16" max="16384" width="9.33203125" style="162"/>
  </cols>
  <sheetData>
    <row r="1" spans="1:4" x14ac:dyDescent="0.25">
      <c r="A1" s="234" t="s">
        <v>75</v>
      </c>
      <c r="B1" s="234"/>
      <c r="C1" s="234"/>
      <c r="D1" s="234"/>
    </row>
    <row r="10" spans="1:4" x14ac:dyDescent="0.25">
      <c r="A10" s="234" t="s">
        <v>1914</v>
      </c>
      <c r="B10" s="234"/>
      <c r="C10" s="234"/>
      <c r="D10" s="234"/>
    </row>
    <row r="11" spans="1:4" x14ac:dyDescent="0.25">
      <c r="A11" s="234" t="s">
        <v>75</v>
      </c>
      <c r="B11" s="234"/>
      <c r="C11" s="234"/>
      <c r="D11" s="234"/>
    </row>
    <row r="12" spans="1:4" x14ac:dyDescent="0.25">
      <c r="A12" s="231" t="s">
        <v>75</v>
      </c>
      <c r="B12" s="231"/>
      <c r="C12" s="231"/>
      <c r="D12" s="231"/>
    </row>
    <row r="13" spans="1:4" ht="18" x14ac:dyDescent="0.25">
      <c r="A13" s="235" t="s">
        <v>1913</v>
      </c>
      <c r="B13" s="235"/>
      <c r="C13" s="235"/>
      <c r="D13" s="235"/>
    </row>
    <row r="14" spans="1:4" ht="15.75" x14ac:dyDescent="0.25">
      <c r="A14" s="229" t="s">
        <v>1912</v>
      </c>
      <c r="B14" s="230"/>
      <c r="C14" s="176" t="s">
        <v>1911</v>
      </c>
    </row>
    <row r="15" spans="1:4" ht="15.75" x14ac:dyDescent="0.25">
      <c r="A15" s="229" t="s">
        <v>1910</v>
      </c>
      <c r="B15" s="230"/>
      <c r="C15" s="176" t="s">
        <v>1909</v>
      </c>
    </row>
    <row r="16" spans="1:4" x14ac:dyDescent="0.25">
      <c r="A16" s="231" t="s">
        <v>1908</v>
      </c>
      <c r="B16" s="231"/>
      <c r="C16" s="231"/>
      <c r="D16" s="231"/>
    </row>
    <row r="17" spans="1:16" x14ac:dyDescent="0.25">
      <c r="A17" s="232" t="s">
        <v>1907</v>
      </c>
      <c r="B17" s="232" t="s">
        <v>79</v>
      </c>
      <c r="C17" s="165" t="s">
        <v>78</v>
      </c>
    </row>
    <row r="18" spans="1:16" x14ac:dyDescent="0.25">
      <c r="A18" s="233"/>
      <c r="B18" s="233"/>
      <c r="C18" s="164" t="s">
        <v>77</v>
      </c>
    </row>
    <row r="19" spans="1:16" x14ac:dyDescent="0.25">
      <c r="A19" s="236" t="s">
        <v>1906</v>
      </c>
      <c r="B19" s="238">
        <v>0</v>
      </c>
      <c r="C19" s="240">
        <v>0.06</v>
      </c>
      <c r="D19" s="236" t="s">
        <v>1905</v>
      </c>
      <c r="E19" s="238">
        <v>0</v>
      </c>
      <c r="F19" s="240">
        <v>0.08</v>
      </c>
      <c r="G19" s="236" t="s">
        <v>1176</v>
      </c>
      <c r="H19" s="238">
        <v>0</v>
      </c>
      <c r="I19" s="240">
        <v>0.09</v>
      </c>
      <c r="J19" s="236" t="s">
        <v>810</v>
      </c>
      <c r="K19" s="238">
        <v>0.57999999999999996</v>
      </c>
      <c r="L19" s="240">
        <v>0.04</v>
      </c>
      <c r="M19" s="236" t="s">
        <v>445</v>
      </c>
      <c r="N19" s="238">
        <v>0.57999999999999996</v>
      </c>
      <c r="O19" s="240">
        <v>0.08</v>
      </c>
      <c r="P19" s="166">
        <f t="shared" ref="P19:P50" si="0">(C19+F19+I19+L19+O19)/5</f>
        <v>7.0000000000000007E-2</v>
      </c>
    </row>
    <row r="20" spans="1:16" ht="15" customHeight="1" x14ac:dyDescent="0.25">
      <c r="A20" s="237"/>
      <c r="B20" s="239"/>
      <c r="C20" s="241"/>
      <c r="D20" s="237"/>
      <c r="E20" s="239"/>
      <c r="F20" s="241"/>
      <c r="G20" s="237"/>
      <c r="H20" s="239"/>
      <c r="I20" s="241"/>
      <c r="J20" s="237"/>
      <c r="K20" s="239"/>
      <c r="L20" s="241"/>
      <c r="M20" s="237"/>
      <c r="N20" s="239"/>
      <c r="O20" s="241"/>
      <c r="P20" s="166">
        <f t="shared" si="0"/>
        <v>0</v>
      </c>
    </row>
    <row r="21" spans="1:16" x14ac:dyDescent="0.25">
      <c r="A21" s="236" t="s">
        <v>1904</v>
      </c>
      <c r="B21" s="238">
        <v>0</v>
      </c>
      <c r="C21" s="240">
        <v>7.0000000000000007E-2</v>
      </c>
      <c r="D21" s="236" t="s">
        <v>1903</v>
      </c>
      <c r="E21" s="238">
        <v>0</v>
      </c>
      <c r="F21" s="240">
        <v>0.03</v>
      </c>
      <c r="G21" s="236" t="s">
        <v>1175</v>
      </c>
      <c r="H21" s="238">
        <v>0</v>
      </c>
      <c r="I21" s="240">
        <v>0.09</v>
      </c>
      <c r="J21" s="236" t="s">
        <v>809</v>
      </c>
      <c r="K21" s="238">
        <v>0.57999999999999996</v>
      </c>
      <c r="L21" s="240">
        <v>0.09</v>
      </c>
      <c r="M21" s="236" t="s">
        <v>444</v>
      </c>
      <c r="N21" s="238">
        <v>0.57999999999999996</v>
      </c>
      <c r="O21" s="240">
        <v>0.09</v>
      </c>
      <c r="P21" s="166">
        <f t="shared" si="0"/>
        <v>7.3999999999999996E-2</v>
      </c>
    </row>
    <row r="22" spans="1:16" ht="15" customHeight="1" x14ac:dyDescent="0.25">
      <c r="A22" s="237"/>
      <c r="B22" s="239"/>
      <c r="C22" s="241"/>
      <c r="D22" s="237"/>
      <c r="E22" s="239"/>
      <c r="F22" s="241"/>
      <c r="G22" s="237"/>
      <c r="H22" s="239"/>
      <c r="I22" s="241"/>
      <c r="J22" s="237"/>
      <c r="K22" s="239"/>
      <c r="L22" s="241"/>
      <c r="M22" s="237"/>
      <c r="N22" s="239"/>
      <c r="O22" s="241"/>
      <c r="P22" s="166">
        <f t="shared" si="0"/>
        <v>0</v>
      </c>
    </row>
    <row r="23" spans="1:16" x14ac:dyDescent="0.25">
      <c r="A23" s="236" t="s">
        <v>1902</v>
      </c>
      <c r="B23" s="238">
        <v>0</v>
      </c>
      <c r="C23" s="240">
        <v>0.09</v>
      </c>
      <c r="D23" s="236" t="s">
        <v>1901</v>
      </c>
      <c r="E23" s="238">
        <v>0</v>
      </c>
      <c r="F23" s="240">
        <v>0.04</v>
      </c>
      <c r="G23" s="236" t="s">
        <v>1174</v>
      </c>
      <c r="H23" s="238">
        <v>0</v>
      </c>
      <c r="I23" s="240">
        <v>0.09</v>
      </c>
      <c r="J23" s="236" t="s">
        <v>808</v>
      </c>
      <c r="K23" s="238">
        <v>0.57999999999999996</v>
      </c>
      <c r="L23" s="240">
        <v>0.09</v>
      </c>
      <c r="M23" s="236" t="s">
        <v>443</v>
      </c>
      <c r="N23" s="238">
        <v>0.57999999999999996</v>
      </c>
      <c r="O23" s="240">
        <v>7.0000000000000007E-2</v>
      </c>
      <c r="P23" s="166">
        <f t="shared" si="0"/>
        <v>7.5999999999999998E-2</v>
      </c>
    </row>
    <row r="24" spans="1:16" ht="15" customHeight="1" x14ac:dyDescent="0.25">
      <c r="A24" s="237"/>
      <c r="B24" s="239"/>
      <c r="C24" s="241"/>
      <c r="D24" s="237"/>
      <c r="E24" s="239"/>
      <c r="F24" s="241"/>
      <c r="G24" s="237"/>
      <c r="H24" s="239"/>
      <c r="I24" s="241"/>
      <c r="J24" s="237"/>
      <c r="K24" s="239"/>
      <c r="L24" s="241"/>
      <c r="M24" s="237"/>
      <c r="N24" s="239"/>
      <c r="O24" s="241"/>
      <c r="P24" s="166">
        <f t="shared" si="0"/>
        <v>0</v>
      </c>
    </row>
    <row r="25" spans="1:16" x14ac:dyDescent="0.25">
      <c r="A25" s="236" t="s">
        <v>1900</v>
      </c>
      <c r="B25" s="238">
        <v>0</v>
      </c>
      <c r="C25" s="240">
        <v>0.08</v>
      </c>
      <c r="D25" s="236" t="s">
        <v>1899</v>
      </c>
      <c r="E25" s="238">
        <v>0</v>
      </c>
      <c r="F25" s="240">
        <v>7.0000000000000007E-2</v>
      </c>
      <c r="G25" s="236" t="s">
        <v>1173</v>
      </c>
      <c r="H25" s="238">
        <v>0</v>
      </c>
      <c r="I25" s="240">
        <v>0.1</v>
      </c>
      <c r="J25" s="236" t="s">
        <v>807</v>
      </c>
      <c r="K25" s="238">
        <v>0.57999999999999996</v>
      </c>
      <c r="L25" s="240">
        <v>0.08</v>
      </c>
      <c r="M25" s="236" t="s">
        <v>442</v>
      </c>
      <c r="N25" s="238">
        <v>0.57999999999999996</v>
      </c>
      <c r="O25" s="240">
        <v>7.0000000000000007E-2</v>
      </c>
      <c r="P25" s="166">
        <f t="shared" si="0"/>
        <v>0.08</v>
      </c>
    </row>
    <row r="26" spans="1:16" ht="15" customHeight="1" x14ac:dyDescent="0.25">
      <c r="A26" s="237"/>
      <c r="B26" s="239"/>
      <c r="C26" s="241"/>
      <c r="D26" s="237"/>
      <c r="E26" s="239"/>
      <c r="F26" s="241"/>
      <c r="G26" s="237"/>
      <c r="H26" s="239"/>
      <c r="I26" s="241"/>
      <c r="J26" s="237"/>
      <c r="K26" s="239"/>
      <c r="L26" s="241"/>
      <c r="M26" s="237"/>
      <c r="N26" s="239"/>
      <c r="O26" s="241"/>
      <c r="P26" s="166">
        <f t="shared" si="0"/>
        <v>0</v>
      </c>
    </row>
    <row r="27" spans="1:16" x14ac:dyDescent="0.25">
      <c r="A27" s="236" t="s">
        <v>1898</v>
      </c>
      <c r="B27" s="238">
        <v>0</v>
      </c>
      <c r="C27" s="240">
        <v>0.09</v>
      </c>
      <c r="D27" s="236" t="s">
        <v>1897</v>
      </c>
      <c r="E27" s="238">
        <v>0</v>
      </c>
      <c r="F27" s="240">
        <v>0.05</v>
      </c>
      <c r="G27" s="236" t="s">
        <v>1172</v>
      </c>
      <c r="H27" s="238">
        <v>0</v>
      </c>
      <c r="I27" s="240">
        <v>0.1</v>
      </c>
      <c r="J27" s="236" t="s">
        <v>806</v>
      </c>
      <c r="K27" s="238">
        <v>0.57999999999999996</v>
      </c>
      <c r="L27" s="240">
        <v>7.0000000000000007E-2</v>
      </c>
      <c r="M27" s="236" t="s">
        <v>441</v>
      </c>
      <c r="N27" s="238">
        <v>0.57999999999999996</v>
      </c>
      <c r="O27" s="240">
        <v>0.1</v>
      </c>
      <c r="P27" s="166">
        <f t="shared" si="0"/>
        <v>8.2000000000000003E-2</v>
      </c>
    </row>
    <row r="28" spans="1:16" ht="15" customHeight="1" x14ac:dyDescent="0.25">
      <c r="A28" s="237"/>
      <c r="B28" s="239"/>
      <c r="C28" s="241"/>
      <c r="D28" s="237"/>
      <c r="E28" s="239"/>
      <c r="F28" s="241"/>
      <c r="G28" s="237"/>
      <c r="H28" s="239"/>
      <c r="I28" s="241"/>
      <c r="J28" s="237"/>
      <c r="K28" s="239"/>
      <c r="L28" s="241"/>
      <c r="M28" s="237"/>
      <c r="N28" s="239"/>
      <c r="O28" s="241"/>
      <c r="P28" s="166">
        <f t="shared" si="0"/>
        <v>0</v>
      </c>
    </row>
    <row r="29" spans="1:16" x14ac:dyDescent="0.25">
      <c r="A29" s="236" t="s">
        <v>1896</v>
      </c>
      <c r="B29" s="238">
        <v>0</v>
      </c>
      <c r="C29" s="240">
        <v>0.08</v>
      </c>
      <c r="D29" s="236" t="s">
        <v>1895</v>
      </c>
      <c r="E29" s="238">
        <v>0</v>
      </c>
      <c r="F29" s="240">
        <v>0.06</v>
      </c>
      <c r="G29" s="236" t="s">
        <v>1171</v>
      </c>
      <c r="H29" s="238">
        <v>0</v>
      </c>
      <c r="I29" s="240">
        <v>0.1</v>
      </c>
      <c r="J29" s="236" t="s">
        <v>805</v>
      </c>
      <c r="K29" s="238">
        <v>0.57999999999999996</v>
      </c>
      <c r="L29" s="240">
        <v>0.06</v>
      </c>
      <c r="M29" s="236" t="s">
        <v>440</v>
      </c>
      <c r="N29" s="238">
        <v>0.57999999999999996</v>
      </c>
      <c r="O29" s="240">
        <v>0.09</v>
      </c>
      <c r="P29" s="166">
        <f t="shared" si="0"/>
        <v>7.8E-2</v>
      </c>
    </row>
    <row r="30" spans="1:16" ht="15" customHeight="1" x14ac:dyDescent="0.25">
      <c r="A30" s="237"/>
      <c r="B30" s="239"/>
      <c r="C30" s="241"/>
      <c r="D30" s="237"/>
      <c r="E30" s="239"/>
      <c r="F30" s="241"/>
      <c r="G30" s="237"/>
      <c r="H30" s="239"/>
      <c r="I30" s="241"/>
      <c r="J30" s="237"/>
      <c r="K30" s="239"/>
      <c r="L30" s="241"/>
      <c r="M30" s="237"/>
      <c r="N30" s="239"/>
      <c r="O30" s="241"/>
      <c r="P30" s="166">
        <f t="shared" si="0"/>
        <v>0</v>
      </c>
    </row>
    <row r="31" spans="1:16" x14ac:dyDescent="0.25">
      <c r="A31" s="236" t="s">
        <v>1894</v>
      </c>
      <c r="B31" s="238">
        <v>0</v>
      </c>
      <c r="C31" s="240">
        <v>7.0000000000000007E-2</v>
      </c>
      <c r="D31" s="236" t="s">
        <v>1893</v>
      </c>
      <c r="E31" s="238">
        <v>0</v>
      </c>
      <c r="F31" s="240">
        <v>0.04</v>
      </c>
      <c r="G31" s="236" t="s">
        <v>1170</v>
      </c>
      <c r="H31" s="238">
        <v>0</v>
      </c>
      <c r="I31" s="240">
        <v>0.06</v>
      </c>
      <c r="J31" s="236" t="s">
        <v>804</v>
      </c>
      <c r="K31" s="238">
        <v>0.57999999999999996</v>
      </c>
      <c r="L31" s="240">
        <v>0.08</v>
      </c>
      <c r="M31" s="236" t="s">
        <v>439</v>
      </c>
      <c r="N31" s="238">
        <v>0.57999999999999996</v>
      </c>
      <c r="O31" s="240">
        <v>0.08</v>
      </c>
      <c r="P31" s="166">
        <f t="shared" si="0"/>
        <v>6.6000000000000003E-2</v>
      </c>
    </row>
    <row r="32" spans="1:16" ht="15" customHeight="1" x14ac:dyDescent="0.25">
      <c r="A32" s="237"/>
      <c r="B32" s="239"/>
      <c r="C32" s="241"/>
      <c r="D32" s="237"/>
      <c r="E32" s="239"/>
      <c r="F32" s="241"/>
      <c r="G32" s="237"/>
      <c r="H32" s="239"/>
      <c r="I32" s="241"/>
      <c r="J32" s="237"/>
      <c r="K32" s="239"/>
      <c r="L32" s="241"/>
      <c r="M32" s="237"/>
      <c r="N32" s="239"/>
      <c r="O32" s="241"/>
      <c r="P32" s="166">
        <f t="shared" si="0"/>
        <v>0</v>
      </c>
    </row>
    <row r="33" spans="1:16" x14ac:dyDescent="0.25">
      <c r="A33" s="236" t="s">
        <v>1892</v>
      </c>
      <c r="B33" s="238">
        <v>0</v>
      </c>
      <c r="C33" s="240">
        <v>7.0000000000000007E-2</v>
      </c>
      <c r="D33" s="236" t="s">
        <v>1891</v>
      </c>
      <c r="E33" s="238">
        <v>0</v>
      </c>
      <c r="F33" s="240">
        <v>0.04</v>
      </c>
      <c r="G33" s="236" t="s">
        <v>1169</v>
      </c>
      <c r="H33" s="238">
        <v>0</v>
      </c>
      <c r="I33" s="240">
        <v>0.1</v>
      </c>
      <c r="J33" s="236" t="s">
        <v>803</v>
      </c>
      <c r="K33" s="238">
        <v>0.57999999999999996</v>
      </c>
      <c r="L33" s="240">
        <v>0.08</v>
      </c>
      <c r="M33" s="236" t="s">
        <v>438</v>
      </c>
      <c r="N33" s="238">
        <v>0.57999999999999996</v>
      </c>
      <c r="O33" s="240">
        <v>7.0000000000000007E-2</v>
      </c>
      <c r="P33" s="166">
        <f t="shared" si="0"/>
        <v>7.2000000000000008E-2</v>
      </c>
    </row>
    <row r="34" spans="1:16" ht="15" customHeight="1" x14ac:dyDescent="0.25">
      <c r="A34" s="237"/>
      <c r="B34" s="239"/>
      <c r="C34" s="241"/>
      <c r="D34" s="237"/>
      <c r="E34" s="239"/>
      <c r="F34" s="241"/>
      <c r="G34" s="237"/>
      <c r="H34" s="239"/>
      <c r="I34" s="241"/>
      <c r="J34" s="237"/>
      <c r="K34" s="239"/>
      <c r="L34" s="241"/>
      <c r="M34" s="237"/>
      <c r="N34" s="239"/>
      <c r="O34" s="241"/>
      <c r="P34" s="166">
        <f t="shared" si="0"/>
        <v>0</v>
      </c>
    </row>
    <row r="35" spans="1:16" x14ac:dyDescent="0.25">
      <c r="A35" s="236" t="s">
        <v>1890</v>
      </c>
      <c r="B35" s="238">
        <v>0</v>
      </c>
      <c r="C35" s="240">
        <v>7.0000000000000007E-2</v>
      </c>
      <c r="D35" s="236" t="s">
        <v>1889</v>
      </c>
      <c r="E35" s="238">
        <v>0</v>
      </c>
      <c r="F35" s="240">
        <v>0.05</v>
      </c>
      <c r="G35" s="236" t="s">
        <v>1168</v>
      </c>
      <c r="H35" s="238">
        <v>0</v>
      </c>
      <c r="I35" s="240">
        <v>0.1</v>
      </c>
      <c r="J35" s="236" t="s">
        <v>802</v>
      </c>
      <c r="K35" s="238">
        <v>0.57999999999999996</v>
      </c>
      <c r="L35" s="240">
        <v>0.06</v>
      </c>
      <c r="M35" s="236" t="s">
        <v>437</v>
      </c>
      <c r="N35" s="238">
        <v>0.57999999999999996</v>
      </c>
      <c r="O35" s="240">
        <v>0.05</v>
      </c>
      <c r="P35" s="166">
        <f t="shared" si="0"/>
        <v>6.6000000000000003E-2</v>
      </c>
    </row>
    <row r="36" spans="1:16" ht="15" customHeight="1" x14ac:dyDescent="0.25">
      <c r="A36" s="237"/>
      <c r="B36" s="239"/>
      <c r="C36" s="241"/>
      <c r="D36" s="237"/>
      <c r="E36" s="239"/>
      <c r="F36" s="241"/>
      <c r="G36" s="237"/>
      <c r="H36" s="239"/>
      <c r="I36" s="241"/>
      <c r="J36" s="237"/>
      <c r="K36" s="239"/>
      <c r="L36" s="241"/>
      <c r="M36" s="237"/>
      <c r="N36" s="239"/>
      <c r="O36" s="241"/>
      <c r="P36" s="166">
        <f t="shared" si="0"/>
        <v>0</v>
      </c>
    </row>
    <row r="37" spans="1:16" x14ac:dyDescent="0.25">
      <c r="A37" s="236" t="s">
        <v>1888</v>
      </c>
      <c r="B37" s="238">
        <v>0</v>
      </c>
      <c r="C37" s="240">
        <v>7.0000000000000007E-2</v>
      </c>
      <c r="D37" s="236" t="s">
        <v>1887</v>
      </c>
      <c r="E37" s="238">
        <v>0</v>
      </c>
      <c r="F37" s="240">
        <v>7.0000000000000007E-2</v>
      </c>
      <c r="G37" s="236" t="s">
        <v>1167</v>
      </c>
      <c r="H37" s="238">
        <v>0</v>
      </c>
      <c r="I37" s="240">
        <v>0.09</v>
      </c>
      <c r="J37" s="236" t="s">
        <v>801</v>
      </c>
      <c r="K37" s="238">
        <v>0.57999999999999996</v>
      </c>
      <c r="L37" s="240">
        <v>7.0000000000000007E-2</v>
      </c>
      <c r="M37" s="236" t="s">
        <v>436</v>
      </c>
      <c r="N37" s="238">
        <v>0.57999999999999996</v>
      </c>
      <c r="O37" s="240">
        <v>0.08</v>
      </c>
      <c r="P37" s="166">
        <f t="shared" si="0"/>
        <v>7.6000000000000012E-2</v>
      </c>
    </row>
    <row r="38" spans="1:16" ht="15" customHeight="1" x14ac:dyDescent="0.25">
      <c r="A38" s="237"/>
      <c r="B38" s="239"/>
      <c r="C38" s="241"/>
      <c r="D38" s="237"/>
      <c r="E38" s="239"/>
      <c r="F38" s="241"/>
      <c r="G38" s="237"/>
      <c r="H38" s="239"/>
      <c r="I38" s="241"/>
      <c r="J38" s="237"/>
      <c r="K38" s="239"/>
      <c r="L38" s="241"/>
      <c r="M38" s="237"/>
      <c r="N38" s="239"/>
      <c r="O38" s="241"/>
      <c r="P38" s="166">
        <f t="shared" si="0"/>
        <v>0</v>
      </c>
    </row>
    <row r="39" spans="1:16" x14ac:dyDescent="0.25">
      <c r="A39" s="236" t="s">
        <v>1886</v>
      </c>
      <c r="B39" s="238">
        <v>0</v>
      </c>
      <c r="C39" s="240">
        <v>0.08</v>
      </c>
      <c r="D39" s="236" t="s">
        <v>1885</v>
      </c>
      <c r="E39" s="238">
        <v>0</v>
      </c>
      <c r="F39" s="240">
        <v>0.05</v>
      </c>
      <c r="G39" s="236" t="s">
        <v>1166</v>
      </c>
      <c r="H39" s="238">
        <v>0</v>
      </c>
      <c r="I39" s="240">
        <v>0.05</v>
      </c>
      <c r="J39" s="236" t="s">
        <v>800</v>
      </c>
      <c r="K39" s="238">
        <v>0.57999999999999996</v>
      </c>
      <c r="L39" s="240">
        <v>0.08</v>
      </c>
      <c r="M39" s="236" t="s">
        <v>435</v>
      </c>
      <c r="N39" s="238">
        <v>0.57999999999999996</v>
      </c>
      <c r="O39" s="240">
        <v>0.09</v>
      </c>
      <c r="P39" s="166">
        <f t="shared" si="0"/>
        <v>6.9999999999999993E-2</v>
      </c>
    </row>
    <row r="40" spans="1:16" ht="15" customHeight="1" x14ac:dyDescent="0.25">
      <c r="A40" s="237"/>
      <c r="B40" s="239"/>
      <c r="C40" s="241"/>
      <c r="D40" s="237"/>
      <c r="E40" s="239"/>
      <c r="F40" s="241"/>
      <c r="G40" s="237"/>
      <c r="H40" s="239"/>
      <c r="I40" s="241"/>
      <c r="J40" s="237"/>
      <c r="K40" s="239"/>
      <c r="L40" s="241"/>
      <c r="M40" s="237"/>
      <c r="N40" s="239"/>
      <c r="O40" s="241"/>
      <c r="P40" s="166">
        <f t="shared" si="0"/>
        <v>0</v>
      </c>
    </row>
    <row r="41" spans="1:16" x14ac:dyDescent="0.25">
      <c r="A41" s="236" t="s">
        <v>1884</v>
      </c>
      <c r="B41" s="238">
        <v>0</v>
      </c>
      <c r="C41" s="240">
        <v>0.06</v>
      </c>
      <c r="D41" s="236" t="s">
        <v>1883</v>
      </c>
      <c r="E41" s="238">
        <v>0</v>
      </c>
      <c r="F41" s="240">
        <v>0.08</v>
      </c>
      <c r="G41" s="236" t="s">
        <v>1165</v>
      </c>
      <c r="H41" s="238">
        <v>0</v>
      </c>
      <c r="I41" s="240">
        <v>0.09</v>
      </c>
      <c r="J41" s="236" t="s">
        <v>799</v>
      </c>
      <c r="K41" s="238">
        <v>0.57999999999999996</v>
      </c>
      <c r="L41" s="240">
        <v>7.0000000000000007E-2</v>
      </c>
      <c r="M41" s="236" t="s">
        <v>434</v>
      </c>
      <c r="N41" s="238">
        <v>0.57999999999999996</v>
      </c>
      <c r="O41" s="240">
        <v>7.0000000000000007E-2</v>
      </c>
      <c r="P41" s="166">
        <f t="shared" si="0"/>
        <v>7.400000000000001E-2</v>
      </c>
    </row>
    <row r="42" spans="1:16" ht="15" customHeight="1" x14ac:dyDescent="0.25">
      <c r="A42" s="237"/>
      <c r="B42" s="239"/>
      <c r="C42" s="241"/>
      <c r="D42" s="237"/>
      <c r="E42" s="239"/>
      <c r="F42" s="241"/>
      <c r="G42" s="237"/>
      <c r="H42" s="239"/>
      <c r="I42" s="241"/>
      <c r="J42" s="237"/>
      <c r="K42" s="239"/>
      <c r="L42" s="241"/>
      <c r="M42" s="237"/>
      <c r="N42" s="239"/>
      <c r="O42" s="241"/>
      <c r="P42" s="166">
        <f t="shared" si="0"/>
        <v>0</v>
      </c>
    </row>
    <row r="43" spans="1:16" x14ac:dyDescent="0.25">
      <c r="A43" s="236" t="s">
        <v>1882</v>
      </c>
      <c r="B43" s="238">
        <v>0</v>
      </c>
      <c r="C43" s="240">
        <v>0.02</v>
      </c>
      <c r="D43" s="236" t="s">
        <v>1881</v>
      </c>
      <c r="E43" s="238">
        <v>0</v>
      </c>
      <c r="F43" s="240">
        <v>0.08</v>
      </c>
      <c r="G43" s="236" t="s">
        <v>1164</v>
      </c>
      <c r="H43" s="238">
        <v>0</v>
      </c>
      <c r="I43" s="240">
        <v>0.1</v>
      </c>
      <c r="J43" s="236" t="s">
        <v>798</v>
      </c>
      <c r="K43" s="238">
        <v>0.57999999999999996</v>
      </c>
      <c r="L43" s="240">
        <v>0.08</v>
      </c>
      <c r="M43" s="236" t="s">
        <v>433</v>
      </c>
      <c r="N43" s="238">
        <v>0.57999999999999996</v>
      </c>
      <c r="O43" s="240">
        <v>0.11</v>
      </c>
      <c r="P43" s="166">
        <f t="shared" si="0"/>
        <v>7.8E-2</v>
      </c>
    </row>
    <row r="44" spans="1:16" ht="15" customHeight="1" x14ac:dyDescent="0.25">
      <c r="A44" s="237"/>
      <c r="B44" s="239"/>
      <c r="C44" s="241"/>
      <c r="D44" s="237"/>
      <c r="E44" s="239"/>
      <c r="F44" s="241"/>
      <c r="G44" s="237"/>
      <c r="H44" s="239"/>
      <c r="I44" s="241"/>
      <c r="J44" s="237"/>
      <c r="K44" s="239"/>
      <c r="L44" s="241"/>
      <c r="M44" s="237"/>
      <c r="N44" s="239"/>
      <c r="O44" s="241"/>
      <c r="P44" s="166">
        <f t="shared" si="0"/>
        <v>0</v>
      </c>
    </row>
    <row r="45" spans="1:16" x14ac:dyDescent="0.25">
      <c r="A45" s="236" t="s">
        <v>1880</v>
      </c>
      <c r="B45" s="238">
        <v>0</v>
      </c>
      <c r="C45" s="240">
        <v>0.08</v>
      </c>
      <c r="D45" s="236" t="s">
        <v>1879</v>
      </c>
      <c r="E45" s="238">
        <v>0</v>
      </c>
      <c r="F45" s="240">
        <v>0.12</v>
      </c>
      <c r="G45" s="236" t="s">
        <v>1163</v>
      </c>
      <c r="H45" s="238">
        <v>0</v>
      </c>
      <c r="I45" s="240">
        <v>0.05</v>
      </c>
      <c r="J45" s="236" t="s">
        <v>797</v>
      </c>
      <c r="K45" s="238">
        <v>0.57999999999999996</v>
      </c>
      <c r="L45" s="240">
        <v>0.1</v>
      </c>
      <c r="M45" s="236" t="s">
        <v>432</v>
      </c>
      <c r="N45" s="238">
        <v>0.57999999999999996</v>
      </c>
      <c r="O45" s="240">
        <v>0.16</v>
      </c>
      <c r="P45" s="166">
        <f t="shared" si="0"/>
        <v>0.10200000000000001</v>
      </c>
    </row>
    <row r="46" spans="1:16" ht="15" customHeight="1" x14ac:dyDescent="0.25">
      <c r="A46" s="237"/>
      <c r="B46" s="239"/>
      <c r="C46" s="241"/>
      <c r="D46" s="237"/>
      <c r="E46" s="239"/>
      <c r="F46" s="241"/>
      <c r="G46" s="237"/>
      <c r="H46" s="239"/>
      <c r="I46" s="241"/>
      <c r="J46" s="237"/>
      <c r="K46" s="239"/>
      <c r="L46" s="241"/>
      <c r="M46" s="237"/>
      <c r="N46" s="239"/>
      <c r="O46" s="241"/>
      <c r="P46" s="166">
        <f t="shared" si="0"/>
        <v>0</v>
      </c>
    </row>
    <row r="47" spans="1:16" x14ac:dyDescent="0.25">
      <c r="A47" s="236" t="s">
        <v>1878</v>
      </c>
      <c r="B47" s="238">
        <v>0</v>
      </c>
      <c r="C47" s="240">
        <v>0.06</v>
      </c>
      <c r="D47" s="236" t="s">
        <v>1877</v>
      </c>
      <c r="E47" s="238">
        <v>0</v>
      </c>
      <c r="F47" s="240">
        <v>0.11</v>
      </c>
      <c r="G47" s="236" t="s">
        <v>1162</v>
      </c>
      <c r="H47" s="238">
        <v>0</v>
      </c>
      <c r="I47" s="240">
        <v>0.06</v>
      </c>
      <c r="J47" s="236" t="s">
        <v>796</v>
      </c>
      <c r="K47" s="238">
        <v>0.57999999999999996</v>
      </c>
      <c r="L47" s="240">
        <v>0.08</v>
      </c>
      <c r="M47" s="236" t="s">
        <v>431</v>
      </c>
      <c r="N47" s="238">
        <v>0.57999999999999996</v>
      </c>
      <c r="O47" s="240">
        <v>0.13</v>
      </c>
      <c r="P47" s="166">
        <f t="shared" si="0"/>
        <v>8.7999999999999995E-2</v>
      </c>
    </row>
    <row r="48" spans="1:16" ht="15" customHeight="1" x14ac:dyDescent="0.25">
      <c r="A48" s="237"/>
      <c r="B48" s="239"/>
      <c r="C48" s="241"/>
      <c r="D48" s="237"/>
      <c r="E48" s="239"/>
      <c r="F48" s="241"/>
      <c r="G48" s="237"/>
      <c r="H48" s="239"/>
      <c r="I48" s="241"/>
      <c r="J48" s="237"/>
      <c r="K48" s="239"/>
      <c r="L48" s="241"/>
      <c r="M48" s="237"/>
      <c r="N48" s="239"/>
      <c r="O48" s="241"/>
      <c r="P48" s="166">
        <f t="shared" si="0"/>
        <v>0</v>
      </c>
    </row>
    <row r="49" spans="1:16" x14ac:dyDescent="0.25">
      <c r="A49" s="236" t="s">
        <v>1876</v>
      </c>
      <c r="B49" s="238">
        <v>0</v>
      </c>
      <c r="C49" s="240">
        <v>7.0000000000000007E-2</v>
      </c>
      <c r="D49" s="236" t="s">
        <v>1875</v>
      </c>
      <c r="E49" s="238">
        <v>0</v>
      </c>
      <c r="F49" s="240">
        <v>0.08</v>
      </c>
      <c r="G49" s="236" t="s">
        <v>1161</v>
      </c>
      <c r="H49" s="238">
        <v>0</v>
      </c>
      <c r="I49" s="240">
        <v>0.02</v>
      </c>
      <c r="J49" s="236" t="s">
        <v>795</v>
      </c>
      <c r="K49" s="238">
        <v>0.57999999999999996</v>
      </c>
      <c r="L49" s="240">
        <v>0.08</v>
      </c>
      <c r="M49" s="236" t="s">
        <v>430</v>
      </c>
      <c r="N49" s="238">
        <v>0.57999999999999996</v>
      </c>
      <c r="O49" s="240">
        <v>0.15</v>
      </c>
      <c r="P49" s="166">
        <f t="shared" si="0"/>
        <v>0.08</v>
      </c>
    </row>
    <row r="50" spans="1:16" ht="15" customHeight="1" x14ac:dyDescent="0.25">
      <c r="A50" s="237"/>
      <c r="B50" s="239"/>
      <c r="C50" s="241"/>
      <c r="D50" s="237"/>
      <c r="E50" s="239"/>
      <c r="F50" s="241"/>
      <c r="G50" s="237"/>
      <c r="H50" s="239"/>
      <c r="I50" s="241"/>
      <c r="J50" s="237"/>
      <c r="K50" s="239"/>
      <c r="L50" s="241"/>
      <c r="M50" s="237"/>
      <c r="N50" s="239"/>
      <c r="O50" s="241"/>
      <c r="P50" s="166">
        <f t="shared" si="0"/>
        <v>0</v>
      </c>
    </row>
    <row r="51" spans="1:16" x14ac:dyDescent="0.25">
      <c r="A51" s="236" t="s">
        <v>1874</v>
      </c>
      <c r="B51" s="238">
        <v>0</v>
      </c>
      <c r="C51" s="240">
        <v>0.04</v>
      </c>
      <c r="D51" s="236" t="s">
        <v>1873</v>
      </c>
      <c r="E51" s="238">
        <v>0</v>
      </c>
      <c r="F51" s="240">
        <v>0.09</v>
      </c>
      <c r="G51" s="236" t="s">
        <v>1160</v>
      </c>
      <c r="H51" s="238">
        <v>0</v>
      </c>
      <c r="I51" s="240">
        <v>0.08</v>
      </c>
      <c r="J51" s="236" t="s">
        <v>794</v>
      </c>
      <c r="K51" s="238">
        <v>0.57999999999999996</v>
      </c>
      <c r="L51" s="240">
        <v>0.1</v>
      </c>
      <c r="M51" s="236" t="s">
        <v>429</v>
      </c>
      <c r="N51" s="238">
        <v>0.57999999999999996</v>
      </c>
      <c r="O51" s="240">
        <v>0.11</v>
      </c>
      <c r="P51" s="166">
        <f t="shared" ref="P51:P82" si="1">(C51+F51+I51+L51+O51)/5</f>
        <v>8.4000000000000005E-2</v>
      </c>
    </row>
    <row r="52" spans="1:16" ht="15" customHeight="1" x14ac:dyDescent="0.25">
      <c r="A52" s="237"/>
      <c r="B52" s="239"/>
      <c r="C52" s="241"/>
      <c r="D52" s="237"/>
      <c r="E52" s="239"/>
      <c r="F52" s="241"/>
      <c r="G52" s="237"/>
      <c r="H52" s="239"/>
      <c r="I52" s="241"/>
      <c r="J52" s="237"/>
      <c r="K52" s="239"/>
      <c r="L52" s="241"/>
      <c r="M52" s="237"/>
      <c r="N52" s="239"/>
      <c r="O52" s="241"/>
      <c r="P52" s="166">
        <f t="shared" si="1"/>
        <v>0</v>
      </c>
    </row>
    <row r="53" spans="1:16" x14ac:dyDescent="0.25">
      <c r="A53" s="236" t="s">
        <v>1872</v>
      </c>
      <c r="B53" s="238">
        <v>0</v>
      </c>
      <c r="C53" s="240">
        <v>0.01</v>
      </c>
      <c r="D53" s="236" t="s">
        <v>1871</v>
      </c>
      <c r="E53" s="238">
        <v>0</v>
      </c>
      <c r="F53" s="240">
        <v>0.11</v>
      </c>
      <c r="G53" s="236" t="s">
        <v>1159</v>
      </c>
      <c r="H53" s="238">
        <v>0</v>
      </c>
      <c r="I53" s="240">
        <v>0.08</v>
      </c>
      <c r="J53" s="236" t="s">
        <v>793</v>
      </c>
      <c r="K53" s="238">
        <v>0.57999999999999996</v>
      </c>
      <c r="L53" s="240">
        <v>0.1</v>
      </c>
      <c r="M53" s="236" t="s">
        <v>428</v>
      </c>
      <c r="N53" s="238">
        <v>0.57999999999999996</v>
      </c>
      <c r="O53" s="240">
        <v>0.09</v>
      </c>
      <c r="P53" s="166">
        <f t="shared" si="1"/>
        <v>7.8E-2</v>
      </c>
    </row>
    <row r="54" spans="1:16" ht="15" customHeight="1" x14ac:dyDescent="0.25">
      <c r="A54" s="237"/>
      <c r="B54" s="239"/>
      <c r="C54" s="241"/>
      <c r="D54" s="237"/>
      <c r="E54" s="239"/>
      <c r="F54" s="241"/>
      <c r="G54" s="237"/>
      <c r="H54" s="239"/>
      <c r="I54" s="241"/>
      <c r="J54" s="237"/>
      <c r="K54" s="239"/>
      <c r="L54" s="241"/>
      <c r="M54" s="237"/>
      <c r="N54" s="239"/>
      <c r="O54" s="241"/>
      <c r="P54" s="166">
        <f t="shared" si="1"/>
        <v>0</v>
      </c>
    </row>
    <row r="55" spans="1:16" x14ac:dyDescent="0.25">
      <c r="A55" s="236" t="s">
        <v>1870</v>
      </c>
      <c r="B55" s="238">
        <v>0</v>
      </c>
      <c r="C55" s="240">
        <v>0.02</v>
      </c>
      <c r="D55" s="236" t="s">
        <v>1869</v>
      </c>
      <c r="E55" s="238">
        <v>0</v>
      </c>
      <c r="F55" s="240">
        <v>0.05</v>
      </c>
      <c r="G55" s="236" t="s">
        <v>1158</v>
      </c>
      <c r="H55" s="238">
        <v>0</v>
      </c>
      <c r="I55" s="240">
        <v>0.08</v>
      </c>
      <c r="J55" s="236" t="s">
        <v>792</v>
      </c>
      <c r="K55" s="238">
        <v>0.57999999999999996</v>
      </c>
      <c r="L55" s="240">
        <v>0.11</v>
      </c>
      <c r="M55" s="236" t="s">
        <v>427</v>
      </c>
      <c r="N55" s="238">
        <v>0.57999999999999996</v>
      </c>
      <c r="O55" s="240">
        <v>0.09</v>
      </c>
      <c r="P55" s="166">
        <f t="shared" si="1"/>
        <v>6.9999999999999993E-2</v>
      </c>
    </row>
    <row r="56" spans="1:16" ht="15" customHeight="1" x14ac:dyDescent="0.25">
      <c r="A56" s="237"/>
      <c r="B56" s="239"/>
      <c r="C56" s="241"/>
      <c r="D56" s="237"/>
      <c r="E56" s="239"/>
      <c r="F56" s="241"/>
      <c r="G56" s="237"/>
      <c r="H56" s="239"/>
      <c r="I56" s="241"/>
      <c r="J56" s="237"/>
      <c r="K56" s="239"/>
      <c r="L56" s="241"/>
      <c r="M56" s="237"/>
      <c r="N56" s="239"/>
      <c r="O56" s="241"/>
      <c r="P56" s="166">
        <f t="shared" si="1"/>
        <v>0</v>
      </c>
    </row>
    <row r="57" spans="1:16" x14ac:dyDescent="0.25">
      <c r="A57" s="236" t="s">
        <v>1868</v>
      </c>
      <c r="B57" s="238">
        <v>0</v>
      </c>
      <c r="C57" s="240">
        <v>0.01</v>
      </c>
      <c r="D57" s="236" t="s">
        <v>1867</v>
      </c>
      <c r="E57" s="238">
        <v>0</v>
      </c>
      <c r="F57" s="240">
        <v>0.11</v>
      </c>
      <c r="G57" s="236" t="s">
        <v>1157</v>
      </c>
      <c r="H57" s="238">
        <v>0</v>
      </c>
      <c r="I57" s="240">
        <v>7.0000000000000007E-2</v>
      </c>
      <c r="J57" s="236" t="s">
        <v>791</v>
      </c>
      <c r="K57" s="238">
        <v>0.57999999999999996</v>
      </c>
      <c r="L57" s="240">
        <v>0.1</v>
      </c>
      <c r="M57" s="236" t="s">
        <v>426</v>
      </c>
      <c r="N57" s="238">
        <v>0.57999999999999996</v>
      </c>
      <c r="O57" s="240">
        <v>0.09</v>
      </c>
      <c r="P57" s="166">
        <f t="shared" si="1"/>
        <v>7.5999999999999998E-2</v>
      </c>
    </row>
    <row r="58" spans="1:16" ht="15" customHeight="1" x14ac:dyDescent="0.25">
      <c r="A58" s="237"/>
      <c r="B58" s="239"/>
      <c r="C58" s="241"/>
      <c r="D58" s="237"/>
      <c r="E58" s="239"/>
      <c r="F58" s="241"/>
      <c r="G58" s="237"/>
      <c r="H58" s="239"/>
      <c r="I58" s="241"/>
      <c r="J58" s="237"/>
      <c r="K58" s="239"/>
      <c r="L58" s="241"/>
      <c r="M58" s="237"/>
      <c r="N58" s="239"/>
      <c r="O58" s="241"/>
      <c r="P58" s="166">
        <f t="shared" si="1"/>
        <v>0</v>
      </c>
    </row>
    <row r="59" spans="1:16" x14ac:dyDescent="0.25">
      <c r="A59" s="236" t="s">
        <v>1866</v>
      </c>
      <c r="B59" s="238">
        <v>0</v>
      </c>
      <c r="C59" s="240">
        <v>0.02</v>
      </c>
      <c r="D59" s="236" t="s">
        <v>1865</v>
      </c>
      <c r="E59" s="238">
        <v>0</v>
      </c>
      <c r="F59" s="240">
        <v>0.09</v>
      </c>
      <c r="G59" s="236" t="s">
        <v>1156</v>
      </c>
      <c r="H59" s="238">
        <v>0</v>
      </c>
      <c r="I59" s="240">
        <v>0.03</v>
      </c>
      <c r="J59" s="236" t="s">
        <v>790</v>
      </c>
      <c r="K59" s="238">
        <v>0.57999999999999996</v>
      </c>
      <c r="L59" s="240">
        <v>0.13</v>
      </c>
      <c r="M59" s="236" t="s">
        <v>425</v>
      </c>
      <c r="N59" s="238">
        <v>0.57999999999999996</v>
      </c>
      <c r="O59" s="240">
        <v>0.05</v>
      </c>
      <c r="P59" s="166">
        <f t="shared" si="1"/>
        <v>6.4000000000000001E-2</v>
      </c>
    </row>
    <row r="60" spans="1:16" ht="15" customHeight="1" x14ac:dyDescent="0.25">
      <c r="A60" s="237"/>
      <c r="B60" s="239"/>
      <c r="C60" s="241"/>
      <c r="D60" s="237"/>
      <c r="E60" s="239"/>
      <c r="F60" s="241"/>
      <c r="G60" s="237"/>
      <c r="H60" s="239"/>
      <c r="I60" s="241"/>
      <c r="J60" s="237"/>
      <c r="K60" s="239"/>
      <c r="L60" s="241"/>
      <c r="M60" s="237"/>
      <c r="N60" s="239"/>
      <c r="O60" s="241"/>
      <c r="P60" s="166">
        <f t="shared" si="1"/>
        <v>0</v>
      </c>
    </row>
    <row r="61" spans="1:16" x14ac:dyDescent="0.25">
      <c r="A61" s="236" t="s">
        <v>1864</v>
      </c>
      <c r="B61" s="238">
        <v>0</v>
      </c>
      <c r="C61" s="240">
        <v>0.03</v>
      </c>
      <c r="D61" s="236" t="s">
        <v>1863</v>
      </c>
      <c r="E61" s="238">
        <v>0</v>
      </c>
      <c r="F61" s="240">
        <v>0.09</v>
      </c>
      <c r="G61" s="236" t="s">
        <v>1155</v>
      </c>
      <c r="H61" s="238">
        <v>0</v>
      </c>
      <c r="I61" s="240">
        <v>0.06</v>
      </c>
      <c r="J61" s="236" t="s">
        <v>789</v>
      </c>
      <c r="K61" s="238">
        <v>0.57999999999999996</v>
      </c>
      <c r="L61" s="240">
        <v>0.09</v>
      </c>
      <c r="M61" s="236" t="s">
        <v>424</v>
      </c>
      <c r="N61" s="238">
        <v>0.57999999999999996</v>
      </c>
      <c r="O61" s="240">
        <v>0.1</v>
      </c>
      <c r="P61" s="166">
        <f t="shared" si="1"/>
        <v>7.3999999999999996E-2</v>
      </c>
    </row>
    <row r="62" spans="1:16" ht="15" customHeight="1" x14ac:dyDescent="0.25">
      <c r="A62" s="237"/>
      <c r="B62" s="239"/>
      <c r="C62" s="241"/>
      <c r="D62" s="237"/>
      <c r="E62" s="239"/>
      <c r="F62" s="241"/>
      <c r="G62" s="237"/>
      <c r="H62" s="239"/>
      <c r="I62" s="241"/>
      <c r="J62" s="237"/>
      <c r="K62" s="239"/>
      <c r="L62" s="241"/>
      <c r="M62" s="237"/>
      <c r="N62" s="239"/>
      <c r="O62" s="241"/>
      <c r="P62" s="166">
        <f t="shared" si="1"/>
        <v>0</v>
      </c>
    </row>
    <row r="63" spans="1:16" x14ac:dyDescent="0.25">
      <c r="A63" s="236" t="s">
        <v>1862</v>
      </c>
      <c r="B63" s="238">
        <v>0</v>
      </c>
      <c r="C63" s="240">
        <v>7.0000000000000007E-2</v>
      </c>
      <c r="D63" s="236" t="s">
        <v>1861</v>
      </c>
      <c r="E63" s="238">
        <v>0</v>
      </c>
      <c r="F63" s="240">
        <v>0.11</v>
      </c>
      <c r="G63" s="236" t="s">
        <v>1154</v>
      </c>
      <c r="H63" s="238">
        <v>0</v>
      </c>
      <c r="I63" s="240">
        <v>0.02</v>
      </c>
      <c r="J63" s="236" t="s">
        <v>788</v>
      </c>
      <c r="K63" s="238">
        <v>0.57999999999999996</v>
      </c>
      <c r="L63" s="240">
        <v>0.1</v>
      </c>
      <c r="M63" s="236" t="s">
        <v>423</v>
      </c>
      <c r="N63" s="238">
        <v>0.57999999999999996</v>
      </c>
      <c r="O63" s="240">
        <v>0.08</v>
      </c>
      <c r="P63" s="166">
        <f t="shared" si="1"/>
        <v>7.5999999999999998E-2</v>
      </c>
    </row>
    <row r="64" spans="1:16" ht="15" customHeight="1" x14ac:dyDescent="0.25">
      <c r="A64" s="237"/>
      <c r="B64" s="239"/>
      <c r="C64" s="241"/>
      <c r="D64" s="237"/>
      <c r="E64" s="239"/>
      <c r="F64" s="241"/>
      <c r="G64" s="237"/>
      <c r="H64" s="239"/>
      <c r="I64" s="241"/>
      <c r="J64" s="237"/>
      <c r="K64" s="239"/>
      <c r="L64" s="241"/>
      <c r="M64" s="237"/>
      <c r="N64" s="239"/>
      <c r="O64" s="241"/>
      <c r="P64" s="166">
        <f t="shared" si="1"/>
        <v>0</v>
      </c>
    </row>
    <row r="65" spans="1:16" x14ac:dyDescent="0.25">
      <c r="A65" s="236" t="s">
        <v>1860</v>
      </c>
      <c r="B65" s="238">
        <v>0</v>
      </c>
      <c r="C65" s="240">
        <v>7.0000000000000007E-2</v>
      </c>
      <c r="D65" s="236" t="s">
        <v>1859</v>
      </c>
      <c r="E65" s="238">
        <v>0</v>
      </c>
      <c r="F65" s="240">
        <v>0.11</v>
      </c>
      <c r="G65" s="236" t="s">
        <v>1153</v>
      </c>
      <c r="H65" s="238">
        <v>0</v>
      </c>
      <c r="I65" s="240">
        <v>0.08</v>
      </c>
      <c r="J65" s="236" t="s">
        <v>787</v>
      </c>
      <c r="K65" s="238">
        <v>0.57999999999999996</v>
      </c>
      <c r="L65" s="240">
        <v>0.05</v>
      </c>
      <c r="M65" s="236" t="s">
        <v>422</v>
      </c>
      <c r="N65" s="238">
        <v>0.57999999999999996</v>
      </c>
      <c r="O65" s="240">
        <v>0.05</v>
      </c>
      <c r="P65" s="166">
        <f t="shared" si="1"/>
        <v>7.1999999999999995E-2</v>
      </c>
    </row>
    <row r="66" spans="1:16" ht="15" customHeight="1" x14ac:dyDescent="0.25">
      <c r="A66" s="237"/>
      <c r="B66" s="239"/>
      <c r="C66" s="241"/>
      <c r="D66" s="237"/>
      <c r="E66" s="239"/>
      <c r="F66" s="241"/>
      <c r="G66" s="237"/>
      <c r="H66" s="239"/>
      <c r="I66" s="241"/>
      <c r="J66" s="237"/>
      <c r="K66" s="239"/>
      <c r="L66" s="241"/>
      <c r="M66" s="237"/>
      <c r="N66" s="239"/>
      <c r="O66" s="241"/>
      <c r="P66" s="166">
        <f t="shared" si="1"/>
        <v>0</v>
      </c>
    </row>
    <row r="67" spans="1:16" x14ac:dyDescent="0.25">
      <c r="A67" s="236" t="s">
        <v>1858</v>
      </c>
      <c r="B67" s="238">
        <v>0</v>
      </c>
      <c r="C67" s="240">
        <v>0.06</v>
      </c>
      <c r="D67" s="236" t="s">
        <v>1857</v>
      </c>
      <c r="E67" s="238">
        <v>0</v>
      </c>
      <c r="F67" s="240">
        <v>0.09</v>
      </c>
      <c r="G67" s="236" t="s">
        <v>1152</v>
      </c>
      <c r="H67" s="238">
        <v>0</v>
      </c>
      <c r="I67" s="240">
        <v>0.1</v>
      </c>
      <c r="J67" s="236" t="s">
        <v>786</v>
      </c>
      <c r="K67" s="238">
        <v>0.57999999999999996</v>
      </c>
      <c r="L67" s="240">
        <v>0.03</v>
      </c>
      <c r="M67" s="236" t="s">
        <v>421</v>
      </c>
      <c r="N67" s="238">
        <v>0.57999999999999996</v>
      </c>
      <c r="O67" s="240">
        <v>0.1</v>
      </c>
      <c r="P67" s="166">
        <f t="shared" si="1"/>
        <v>7.5999999999999998E-2</v>
      </c>
    </row>
    <row r="68" spans="1:16" ht="15" customHeight="1" x14ac:dyDescent="0.25">
      <c r="A68" s="237"/>
      <c r="B68" s="239"/>
      <c r="C68" s="241"/>
      <c r="D68" s="237"/>
      <c r="E68" s="239"/>
      <c r="F68" s="241"/>
      <c r="G68" s="237"/>
      <c r="H68" s="239"/>
      <c r="I68" s="241"/>
      <c r="J68" s="237"/>
      <c r="K68" s="239"/>
      <c r="L68" s="241"/>
      <c r="M68" s="237"/>
      <c r="N68" s="239"/>
      <c r="O68" s="241"/>
      <c r="P68" s="166">
        <f t="shared" si="1"/>
        <v>0</v>
      </c>
    </row>
    <row r="69" spans="1:16" x14ac:dyDescent="0.25">
      <c r="A69" s="236" t="s">
        <v>1856</v>
      </c>
      <c r="B69" s="238">
        <v>0</v>
      </c>
      <c r="C69" s="240">
        <v>0.03</v>
      </c>
      <c r="D69" s="236" t="s">
        <v>1855</v>
      </c>
      <c r="E69" s="238">
        <v>0</v>
      </c>
      <c r="F69" s="240">
        <v>0.12</v>
      </c>
      <c r="G69" s="236" t="s">
        <v>1151</v>
      </c>
      <c r="H69" s="238">
        <v>0</v>
      </c>
      <c r="I69" s="240">
        <v>0.11</v>
      </c>
      <c r="J69" s="236" t="s">
        <v>785</v>
      </c>
      <c r="K69" s="238">
        <v>0.57999999999999996</v>
      </c>
      <c r="L69" s="240">
        <v>0.03</v>
      </c>
      <c r="M69" s="236" t="s">
        <v>420</v>
      </c>
      <c r="N69" s="238">
        <v>0.57999999999999996</v>
      </c>
      <c r="O69" s="240">
        <v>0.05</v>
      </c>
      <c r="P69" s="166">
        <f t="shared" si="1"/>
        <v>6.8000000000000005E-2</v>
      </c>
    </row>
    <row r="70" spans="1:16" ht="15" customHeight="1" x14ac:dyDescent="0.25">
      <c r="A70" s="237"/>
      <c r="B70" s="239"/>
      <c r="C70" s="241"/>
      <c r="D70" s="237"/>
      <c r="E70" s="239"/>
      <c r="F70" s="241"/>
      <c r="G70" s="237"/>
      <c r="H70" s="239"/>
      <c r="I70" s="241"/>
      <c r="J70" s="237"/>
      <c r="K70" s="239"/>
      <c r="L70" s="241"/>
      <c r="M70" s="237"/>
      <c r="N70" s="239"/>
      <c r="O70" s="241"/>
      <c r="P70" s="166">
        <f t="shared" si="1"/>
        <v>0</v>
      </c>
    </row>
    <row r="71" spans="1:16" x14ac:dyDescent="0.25">
      <c r="A71" s="236" t="s">
        <v>1854</v>
      </c>
      <c r="B71" s="238">
        <v>0</v>
      </c>
      <c r="C71" s="240">
        <v>7.0000000000000007E-2</v>
      </c>
      <c r="D71" s="236" t="s">
        <v>1853</v>
      </c>
      <c r="E71" s="238">
        <v>0</v>
      </c>
      <c r="F71" s="240">
        <v>0.12</v>
      </c>
      <c r="G71" s="236" t="s">
        <v>1150</v>
      </c>
      <c r="H71" s="238">
        <v>0</v>
      </c>
      <c r="I71" s="240">
        <v>0.12</v>
      </c>
      <c r="J71" s="236" t="s">
        <v>784</v>
      </c>
      <c r="K71" s="238">
        <v>0.57999999999999996</v>
      </c>
      <c r="L71" s="240">
        <v>0.04</v>
      </c>
      <c r="M71" s="236" t="s">
        <v>419</v>
      </c>
      <c r="N71" s="238">
        <v>0.57999999999999996</v>
      </c>
      <c r="O71" s="240">
        <v>0.09</v>
      </c>
      <c r="P71" s="166">
        <f t="shared" si="1"/>
        <v>8.7999999999999995E-2</v>
      </c>
    </row>
    <row r="72" spans="1:16" ht="15" customHeight="1" x14ac:dyDescent="0.25">
      <c r="A72" s="237"/>
      <c r="B72" s="239"/>
      <c r="C72" s="241"/>
      <c r="D72" s="237"/>
      <c r="E72" s="239"/>
      <c r="F72" s="241"/>
      <c r="G72" s="237"/>
      <c r="H72" s="239"/>
      <c r="I72" s="241"/>
      <c r="J72" s="237"/>
      <c r="K72" s="239"/>
      <c r="L72" s="241"/>
      <c r="M72" s="237"/>
      <c r="N72" s="239"/>
      <c r="O72" s="241"/>
      <c r="P72" s="166">
        <f t="shared" si="1"/>
        <v>0</v>
      </c>
    </row>
    <row r="73" spans="1:16" x14ac:dyDescent="0.25">
      <c r="A73" s="236" t="s">
        <v>1852</v>
      </c>
      <c r="B73" s="238">
        <v>0</v>
      </c>
      <c r="C73" s="240">
        <v>0.08</v>
      </c>
      <c r="D73" s="236" t="s">
        <v>1851</v>
      </c>
      <c r="E73" s="238">
        <v>0</v>
      </c>
      <c r="F73" s="240">
        <v>0.11</v>
      </c>
      <c r="G73" s="236" t="s">
        <v>1149</v>
      </c>
      <c r="H73" s="238">
        <v>0</v>
      </c>
      <c r="I73" s="240">
        <v>0.12</v>
      </c>
      <c r="J73" s="236" t="s">
        <v>783</v>
      </c>
      <c r="K73" s="238">
        <v>0.57999999999999996</v>
      </c>
      <c r="L73" s="240">
        <v>0.08</v>
      </c>
      <c r="M73" s="236" t="s">
        <v>418</v>
      </c>
      <c r="N73" s="238">
        <v>0.57999999999999996</v>
      </c>
      <c r="O73" s="240">
        <v>0.09</v>
      </c>
      <c r="P73" s="166">
        <f t="shared" si="1"/>
        <v>9.6000000000000002E-2</v>
      </c>
    </row>
    <row r="74" spans="1:16" ht="15" customHeight="1" x14ac:dyDescent="0.25">
      <c r="A74" s="237"/>
      <c r="B74" s="239"/>
      <c r="C74" s="241"/>
      <c r="D74" s="237"/>
      <c r="E74" s="239"/>
      <c r="F74" s="241"/>
      <c r="G74" s="237"/>
      <c r="H74" s="239"/>
      <c r="I74" s="241"/>
      <c r="J74" s="237"/>
      <c r="K74" s="239"/>
      <c r="L74" s="241"/>
      <c r="M74" s="237"/>
      <c r="N74" s="239"/>
      <c r="O74" s="241"/>
      <c r="P74" s="166">
        <f t="shared" si="1"/>
        <v>0</v>
      </c>
    </row>
    <row r="75" spans="1:16" x14ac:dyDescent="0.25">
      <c r="A75" s="236" t="s">
        <v>1850</v>
      </c>
      <c r="B75" s="238">
        <v>0</v>
      </c>
      <c r="C75" s="240">
        <v>0.06</v>
      </c>
      <c r="D75" s="236" t="s">
        <v>1849</v>
      </c>
      <c r="E75" s="238">
        <v>0</v>
      </c>
      <c r="F75" s="240">
        <v>0.08</v>
      </c>
      <c r="G75" s="236" t="s">
        <v>1148</v>
      </c>
      <c r="H75" s="238">
        <v>0</v>
      </c>
      <c r="I75" s="240">
        <v>0.12</v>
      </c>
      <c r="J75" s="236" t="s">
        <v>782</v>
      </c>
      <c r="K75" s="238">
        <v>0.57999999999999996</v>
      </c>
      <c r="L75" s="240">
        <v>0.08</v>
      </c>
      <c r="M75" s="236" t="s">
        <v>417</v>
      </c>
      <c r="N75" s="238">
        <v>0.57999999999999996</v>
      </c>
      <c r="O75" s="240">
        <v>0.09</v>
      </c>
      <c r="P75" s="166">
        <f t="shared" si="1"/>
        <v>8.6000000000000007E-2</v>
      </c>
    </row>
    <row r="76" spans="1:16" ht="15" customHeight="1" x14ac:dyDescent="0.25">
      <c r="A76" s="237"/>
      <c r="B76" s="239"/>
      <c r="C76" s="241"/>
      <c r="D76" s="237"/>
      <c r="E76" s="239"/>
      <c r="F76" s="241"/>
      <c r="G76" s="237"/>
      <c r="H76" s="239"/>
      <c r="I76" s="241"/>
      <c r="J76" s="237"/>
      <c r="K76" s="239"/>
      <c r="L76" s="241"/>
      <c r="M76" s="237"/>
      <c r="N76" s="239"/>
      <c r="O76" s="241"/>
      <c r="P76" s="166">
        <f t="shared" si="1"/>
        <v>0</v>
      </c>
    </row>
    <row r="77" spans="1:16" x14ac:dyDescent="0.25">
      <c r="A77" s="236" t="s">
        <v>1848</v>
      </c>
      <c r="B77" s="238">
        <v>0</v>
      </c>
      <c r="C77" s="240">
        <v>0.06</v>
      </c>
      <c r="D77" s="236" t="s">
        <v>1847</v>
      </c>
      <c r="E77" s="238">
        <v>0</v>
      </c>
      <c r="F77" s="240">
        <v>0.04</v>
      </c>
      <c r="G77" s="236" t="s">
        <v>1147</v>
      </c>
      <c r="H77" s="238">
        <v>0</v>
      </c>
      <c r="I77" s="240">
        <v>0.12</v>
      </c>
      <c r="J77" s="236" t="s">
        <v>781</v>
      </c>
      <c r="K77" s="238">
        <v>0.57999999999999996</v>
      </c>
      <c r="L77" s="240">
        <v>0.09</v>
      </c>
      <c r="M77" s="236" t="s">
        <v>416</v>
      </c>
      <c r="N77" s="238">
        <v>0.57999999999999996</v>
      </c>
      <c r="O77" s="240">
        <v>0.02</v>
      </c>
      <c r="P77" s="166">
        <f t="shared" si="1"/>
        <v>6.6000000000000003E-2</v>
      </c>
    </row>
    <row r="78" spans="1:16" ht="15" customHeight="1" x14ac:dyDescent="0.25">
      <c r="A78" s="237"/>
      <c r="B78" s="239"/>
      <c r="C78" s="241"/>
      <c r="D78" s="237"/>
      <c r="E78" s="239"/>
      <c r="F78" s="241"/>
      <c r="G78" s="237"/>
      <c r="H78" s="239"/>
      <c r="I78" s="241"/>
      <c r="J78" s="237"/>
      <c r="K78" s="239"/>
      <c r="L78" s="241"/>
      <c r="M78" s="237"/>
      <c r="N78" s="239"/>
      <c r="O78" s="241"/>
      <c r="P78" s="166">
        <f t="shared" si="1"/>
        <v>0</v>
      </c>
    </row>
    <row r="79" spans="1:16" x14ac:dyDescent="0.25">
      <c r="A79" s="236" t="s">
        <v>1846</v>
      </c>
      <c r="B79" s="238">
        <v>0</v>
      </c>
      <c r="C79" s="240">
        <v>0.06</v>
      </c>
      <c r="D79" s="236" t="s">
        <v>1845</v>
      </c>
      <c r="E79" s="238">
        <v>0</v>
      </c>
      <c r="F79" s="240">
        <v>0.08</v>
      </c>
      <c r="G79" s="236" t="s">
        <v>1146</v>
      </c>
      <c r="H79" s="238">
        <v>0</v>
      </c>
      <c r="I79" s="240">
        <v>0.09</v>
      </c>
      <c r="J79" s="236" t="s">
        <v>780</v>
      </c>
      <c r="K79" s="238">
        <v>0.57999999999999996</v>
      </c>
      <c r="L79" s="240">
        <v>0.1</v>
      </c>
      <c r="M79" s="236" t="s">
        <v>415</v>
      </c>
      <c r="N79" s="238">
        <v>0.57999999999999996</v>
      </c>
      <c r="O79" s="240">
        <v>0.06</v>
      </c>
      <c r="P79" s="166">
        <f t="shared" si="1"/>
        <v>7.8E-2</v>
      </c>
    </row>
    <row r="80" spans="1:16" ht="15" customHeight="1" x14ac:dyDescent="0.25">
      <c r="A80" s="237"/>
      <c r="B80" s="239"/>
      <c r="C80" s="241"/>
      <c r="D80" s="237"/>
      <c r="E80" s="239"/>
      <c r="F80" s="241"/>
      <c r="G80" s="237"/>
      <c r="H80" s="239"/>
      <c r="I80" s="241"/>
      <c r="J80" s="237"/>
      <c r="K80" s="239"/>
      <c r="L80" s="241"/>
      <c r="M80" s="237"/>
      <c r="N80" s="239"/>
      <c r="O80" s="241"/>
      <c r="P80" s="166">
        <f t="shared" si="1"/>
        <v>0</v>
      </c>
    </row>
    <row r="81" spans="1:18" ht="15" customHeight="1" x14ac:dyDescent="0.25">
      <c r="A81" s="175"/>
      <c r="B81" s="174"/>
      <c r="C81" s="173">
        <f>SUM(C19:C80)</f>
        <v>1.8100000000000007</v>
      </c>
      <c r="D81" s="175"/>
      <c r="E81" s="174"/>
      <c r="F81" s="173">
        <f>SUM(F19:F80)</f>
        <v>2.4500000000000011</v>
      </c>
      <c r="G81" s="175"/>
      <c r="H81" s="174"/>
      <c r="I81" s="173">
        <f>SUM(I19:I80)</f>
        <v>2.5700000000000007</v>
      </c>
      <c r="J81" s="175"/>
      <c r="K81" s="174"/>
      <c r="L81" s="173">
        <f>SUM(L19:L80)</f>
        <v>2.4400000000000004</v>
      </c>
      <c r="M81" s="175"/>
      <c r="N81" s="174"/>
      <c r="O81" s="173">
        <f>SUM(O19:O80)</f>
        <v>2.6499999999999995</v>
      </c>
      <c r="P81" s="166">
        <f t="shared" si="1"/>
        <v>2.3840000000000003</v>
      </c>
      <c r="Q81" s="166">
        <f>SUM(P19:P79)</f>
        <v>2.3840000000000003</v>
      </c>
      <c r="R81" s="162">
        <f>(C81+F81+I81+L81+O81)/5</f>
        <v>2.3840000000000003</v>
      </c>
    </row>
    <row r="82" spans="1:18" x14ac:dyDescent="0.25">
      <c r="A82" s="236" t="s">
        <v>1844</v>
      </c>
      <c r="B82" s="238">
        <v>0</v>
      </c>
      <c r="C82" s="240">
        <v>0.06</v>
      </c>
      <c r="D82" s="236" t="s">
        <v>1843</v>
      </c>
      <c r="E82" s="238">
        <v>0</v>
      </c>
      <c r="F82" s="240">
        <v>7.0000000000000007E-2</v>
      </c>
      <c r="G82" s="236" t="s">
        <v>1145</v>
      </c>
      <c r="H82" s="238">
        <v>0</v>
      </c>
      <c r="I82" s="240">
        <v>0.09</v>
      </c>
      <c r="J82" s="236" t="s">
        <v>779</v>
      </c>
      <c r="K82" s="238">
        <v>0.57999999999999996</v>
      </c>
      <c r="L82" s="240">
        <v>0.1</v>
      </c>
      <c r="M82" s="236" t="s">
        <v>414</v>
      </c>
      <c r="N82" s="238">
        <v>0.57999999999999996</v>
      </c>
      <c r="O82" s="240">
        <v>0.1</v>
      </c>
      <c r="P82" s="166">
        <f t="shared" si="1"/>
        <v>8.4000000000000005E-2</v>
      </c>
    </row>
    <row r="83" spans="1:18" ht="15" customHeight="1" x14ac:dyDescent="0.25">
      <c r="A83" s="237"/>
      <c r="B83" s="239"/>
      <c r="C83" s="241"/>
      <c r="D83" s="237"/>
      <c r="E83" s="239"/>
      <c r="F83" s="241"/>
      <c r="G83" s="237"/>
      <c r="H83" s="239"/>
      <c r="I83" s="241"/>
      <c r="J83" s="237"/>
      <c r="K83" s="239"/>
      <c r="L83" s="241"/>
      <c r="M83" s="237"/>
      <c r="N83" s="239"/>
      <c r="O83" s="241"/>
      <c r="P83" s="166">
        <f t="shared" ref="P83:P114" si="2">(C83+F83+I83+L83+O83)/5</f>
        <v>0</v>
      </c>
    </row>
    <row r="84" spans="1:18" x14ac:dyDescent="0.25">
      <c r="A84" s="236" t="s">
        <v>1842</v>
      </c>
      <c r="B84" s="238">
        <v>0</v>
      </c>
      <c r="C84" s="240">
        <v>0.06</v>
      </c>
      <c r="D84" s="236" t="s">
        <v>1841</v>
      </c>
      <c r="E84" s="238">
        <v>0</v>
      </c>
      <c r="F84" s="240">
        <v>0.13</v>
      </c>
      <c r="G84" s="236" t="s">
        <v>1144</v>
      </c>
      <c r="H84" s="238">
        <v>0</v>
      </c>
      <c r="I84" s="240">
        <v>0.09</v>
      </c>
      <c r="J84" s="236" t="s">
        <v>778</v>
      </c>
      <c r="K84" s="238">
        <v>0.57999999999999996</v>
      </c>
      <c r="L84" s="240">
        <v>0.05</v>
      </c>
      <c r="M84" s="236" t="s">
        <v>413</v>
      </c>
      <c r="N84" s="238">
        <v>0.57999999999999996</v>
      </c>
      <c r="O84" s="240">
        <v>7.0000000000000007E-2</v>
      </c>
      <c r="P84" s="166">
        <f t="shared" si="2"/>
        <v>0.08</v>
      </c>
    </row>
    <row r="85" spans="1:18" ht="15" customHeight="1" x14ac:dyDescent="0.25">
      <c r="A85" s="237"/>
      <c r="B85" s="239"/>
      <c r="C85" s="241"/>
      <c r="D85" s="237"/>
      <c r="E85" s="239"/>
      <c r="F85" s="241"/>
      <c r="G85" s="237"/>
      <c r="H85" s="239"/>
      <c r="I85" s="241"/>
      <c r="J85" s="237"/>
      <c r="K85" s="239"/>
      <c r="L85" s="241"/>
      <c r="M85" s="237"/>
      <c r="N85" s="239"/>
      <c r="O85" s="241"/>
      <c r="P85" s="166">
        <f t="shared" si="2"/>
        <v>0</v>
      </c>
    </row>
    <row r="86" spans="1:18" x14ac:dyDescent="0.25">
      <c r="A86" s="236" t="s">
        <v>1840</v>
      </c>
      <c r="B86" s="238">
        <v>0</v>
      </c>
      <c r="C86" s="240">
        <v>7.0000000000000007E-2</v>
      </c>
      <c r="D86" s="236" t="s">
        <v>1839</v>
      </c>
      <c r="E86" s="238">
        <v>0</v>
      </c>
      <c r="F86" s="240">
        <v>0.09</v>
      </c>
      <c r="G86" s="236" t="s">
        <v>1143</v>
      </c>
      <c r="H86" s="238">
        <v>0</v>
      </c>
      <c r="I86" s="240">
        <v>0.12</v>
      </c>
      <c r="J86" s="236" t="s">
        <v>777</v>
      </c>
      <c r="K86" s="238">
        <v>0.57999999999999996</v>
      </c>
      <c r="L86" s="240">
        <v>0.09</v>
      </c>
      <c r="M86" s="236" t="s">
        <v>412</v>
      </c>
      <c r="N86" s="238">
        <v>0.57999999999999996</v>
      </c>
      <c r="O86" s="240">
        <v>0.09</v>
      </c>
      <c r="P86" s="166">
        <f t="shared" si="2"/>
        <v>9.1999999999999998E-2</v>
      </c>
    </row>
    <row r="87" spans="1:18" ht="15" customHeight="1" x14ac:dyDescent="0.25">
      <c r="A87" s="237"/>
      <c r="B87" s="239"/>
      <c r="C87" s="241"/>
      <c r="D87" s="237"/>
      <c r="E87" s="239"/>
      <c r="F87" s="241"/>
      <c r="G87" s="237"/>
      <c r="H87" s="239"/>
      <c r="I87" s="241"/>
      <c r="J87" s="237"/>
      <c r="K87" s="239"/>
      <c r="L87" s="241"/>
      <c r="M87" s="237"/>
      <c r="N87" s="239"/>
      <c r="O87" s="241"/>
      <c r="P87" s="166">
        <f t="shared" si="2"/>
        <v>0</v>
      </c>
    </row>
    <row r="88" spans="1:18" x14ac:dyDescent="0.25">
      <c r="A88" s="236" t="s">
        <v>1838</v>
      </c>
      <c r="B88" s="238">
        <v>0</v>
      </c>
      <c r="C88" s="240">
        <v>0.05</v>
      </c>
      <c r="D88" s="236" t="s">
        <v>1837</v>
      </c>
      <c r="E88" s="238">
        <v>0</v>
      </c>
      <c r="F88" s="240">
        <v>0.08</v>
      </c>
      <c r="G88" s="236" t="s">
        <v>1142</v>
      </c>
      <c r="H88" s="238">
        <v>0</v>
      </c>
      <c r="I88" s="240">
        <v>0.13</v>
      </c>
      <c r="J88" s="236" t="s">
        <v>776</v>
      </c>
      <c r="K88" s="238">
        <v>0.57999999999999996</v>
      </c>
      <c r="L88" s="240">
        <v>0.09</v>
      </c>
      <c r="M88" s="236" t="s">
        <v>411</v>
      </c>
      <c r="N88" s="238">
        <v>0.57999999999999996</v>
      </c>
      <c r="O88" s="240">
        <v>0.08</v>
      </c>
      <c r="P88" s="166">
        <f t="shared" si="2"/>
        <v>8.5999999999999993E-2</v>
      </c>
    </row>
    <row r="89" spans="1:18" ht="15" customHeight="1" x14ac:dyDescent="0.25">
      <c r="A89" s="237"/>
      <c r="B89" s="239"/>
      <c r="C89" s="241"/>
      <c r="D89" s="237"/>
      <c r="E89" s="239"/>
      <c r="F89" s="241"/>
      <c r="G89" s="237"/>
      <c r="H89" s="239"/>
      <c r="I89" s="241"/>
      <c r="J89" s="237"/>
      <c r="K89" s="239"/>
      <c r="L89" s="241"/>
      <c r="M89" s="237"/>
      <c r="N89" s="239"/>
      <c r="O89" s="241"/>
      <c r="P89" s="166">
        <f t="shared" si="2"/>
        <v>0</v>
      </c>
    </row>
    <row r="90" spans="1:18" x14ac:dyDescent="0.25">
      <c r="A90" s="236" t="s">
        <v>1836</v>
      </c>
      <c r="B90" s="238">
        <v>0</v>
      </c>
      <c r="C90" s="240">
        <v>0.01</v>
      </c>
      <c r="D90" s="236" t="s">
        <v>1835</v>
      </c>
      <c r="E90" s="238">
        <v>0</v>
      </c>
      <c r="F90" s="240">
        <v>0.09</v>
      </c>
      <c r="G90" s="236" t="s">
        <v>1141</v>
      </c>
      <c r="H90" s="238">
        <v>0</v>
      </c>
      <c r="I90" s="240">
        <v>0.12</v>
      </c>
      <c r="J90" s="236" t="s">
        <v>775</v>
      </c>
      <c r="K90" s="238">
        <v>0.59</v>
      </c>
      <c r="L90" s="240">
        <v>0.02</v>
      </c>
      <c r="M90" s="236" t="s">
        <v>410</v>
      </c>
      <c r="N90" s="238">
        <v>0.59</v>
      </c>
      <c r="O90" s="240">
        <v>0.09</v>
      </c>
      <c r="P90" s="166">
        <f t="shared" si="2"/>
        <v>6.5999999999999989E-2</v>
      </c>
    </row>
    <row r="91" spans="1:18" ht="15" customHeight="1" x14ac:dyDescent="0.25">
      <c r="A91" s="237"/>
      <c r="B91" s="239"/>
      <c r="C91" s="241"/>
      <c r="D91" s="237"/>
      <c r="E91" s="239"/>
      <c r="F91" s="241"/>
      <c r="G91" s="237"/>
      <c r="H91" s="239"/>
      <c r="I91" s="241"/>
      <c r="J91" s="237"/>
      <c r="K91" s="239"/>
      <c r="L91" s="241"/>
      <c r="M91" s="237"/>
      <c r="N91" s="239"/>
      <c r="O91" s="241"/>
      <c r="P91" s="166">
        <f t="shared" si="2"/>
        <v>0</v>
      </c>
    </row>
    <row r="92" spans="1:18" x14ac:dyDescent="0.25">
      <c r="A92" s="236" t="s">
        <v>1834</v>
      </c>
      <c r="B92" s="238">
        <v>0</v>
      </c>
      <c r="C92" s="240">
        <v>0.03</v>
      </c>
      <c r="D92" s="236" t="s">
        <v>1833</v>
      </c>
      <c r="E92" s="238">
        <v>0</v>
      </c>
      <c r="F92" s="240">
        <v>0.1</v>
      </c>
      <c r="G92" s="236" t="s">
        <v>1140</v>
      </c>
      <c r="H92" s="238">
        <v>0</v>
      </c>
      <c r="I92" s="240">
        <v>0.06</v>
      </c>
      <c r="J92" s="236" t="s">
        <v>774</v>
      </c>
      <c r="K92" s="238">
        <v>0.59</v>
      </c>
      <c r="L92" s="240">
        <v>7.0000000000000007E-2</v>
      </c>
      <c r="M92" s="236" t="s">
        <v>409</v>
      </c>
      <c r="N92" s="238">
        <v>0.59</v>
      </c>
      <c r="O92" s="240">
        <v>0.05</v>
      </c>
      <c r="P92" s="166">
        <f t="shared" si="2"/>
        <v>6.2E-2</v>
      </c>
    </row>
    <row r="93" spans="1:18" ht="15" customHeight="1" x14ac:dyDescent="0.25">
      <c r="A93" s="237"/>
      <c r="B93" s="239"/>
      <c r="C93" s="241"/>
      <c r="D93" s="237"/>
      <c r="E93" s="239"/>
      <c r="F93" s="241"/>
      <c r="G93" s="237"/>
      <c r="H93" s="239"/>
      <c r="I93" s="241"/>
      <c r="J93" s="237"/>
      <c r="K93" s="239"/>
      <c r="L93" s="241"/>
      <c r="M93" s="237"/>
      <c r="N93" s="239"/>
      <c r="O93" s="241"/>
      <c r="P93" s="166">
        <f t="shared" si="2"/>
        <v>0</v>
      </c>
    </row>
    <row r="94" spans="1:18" x14ac:dyDescent="0.25">
      <c r="A94" s="236" t="s">
        <v>1832</v>
      </c>
      <c r="B94" s="238">
        <v>0</v>
      </c>
      <c r="C94" s="240">
        <v>0.09</v>
      </c>
      <c r="D94" s="236" t="s">
        <v>1831</v>
      </c>
      <c r="E94" s="238">
        <v>0</v>
      </c>
      <c r="F94" s="240">
        <v>0.11</v>
      </c>
      <c r="G94" s="236" t="s">
        <v>1139</v>
      </c>
      <c r="H94" s="238">
        <v>0</v>
      </c>
      <c r="I94" s="240">
        <v>0.05</v>
      </c>
      <c r="J94" s="236" t="s">
        <v>773</v>
      </c>
      <c r="K94" s="238">
        <v>0.59</v>
      </c>
      <c r="L94" s="240">
        <v>0.04</v>
      </c>
      <c r="M94" s="236" t="s">
        <v>408</v>
      </c>
      <c r="N94" s="238">
        <v>0.59</v>
      </c>
      <c r="O94" s="240">
        <v>7.0000000000000007E-2</v>
      </c>
      <c r="P94" s="166">
        <f t="shared" si="2"/>
        <v>7.1999999999999995E-2</v>
      </c>
    </row>
    <row r="95" spans="1:18" ht="15" customHeight="1" x14ac:dyDescent="0.25">
      <c r="A95" s="237"/>
      <c r="B95" s="239"/>
      <c r="C95" s="241"/>
      <c r="D95" s="237"/>
      <c r="E95" s="239"/>
      <c r="F95" s="241"/>
      <c r="G95" s="237"/>
      <c r="H95" s="239"/>
      <c r="I95" s="241"/>
      <c r="J95" s="237"/>
      <c r="K95" s="239"/>
      <c r="L95" s="241"/>
      <c r="M95" s="237"/>
      <c r="N95" s="239"/>
      <c r="O95" s="241"/>
      <c r="P95" s="166">
        <f t="shared" si="2"/>
        <v>0</v>
      </c>
    </row>
    <row r="96" spans="1:18" x14ac:dyDescent="0.25">
      <c r="A96" s="236" t="s">
        <v>1830</v>
      </c>
      <c r="B96" s="238">
        <v>0</v>
      </c>
      <c r="C96" s="240">
        <v>0.15</v>
      </c>
      <c r="D96" s="236" t="s">
        <v>1829</v>
      </c>
      <c r="E96" s="238">
        <v>0</v>
      </c>
      <c r="F96" s="240">
        <v>7.0000000000000007E-2</v>
      </c>
      <c r="G96" s="236" t="s">
        <v>1138</v>
      </c>
      <c r="H96" s="238">
        <v>0</v>
      </c>
      <c r="I96" s="240">
        <v>0.11</v>
      </c>
      <c r="J96" s="236" t="s">
        <v>772</v>
      </c>
      <c r="K96" s="238">
        <v>0.59</v>
      </c>
      <c r="L96" s="240">
        <v>0.05</v>
      </c>
      <c r="M96" s="236" t="s">
        <v>407</v>
      </c>
      <c r="N96" s="238">
        <v>0.59</v>
      </c>
      <c r="O96" s="240">
        <v>0.09</v>
      </c>
      <c r="P96" s="166">
        <f t="shared" si="2"/>
        <v>9.4E-2</v>
      </c>
    </row>
    <row r="97" spans="1:16" ht="15" customHeight="1" x14ac:dyDescent="0.25">
      <c r="A97" s="237"/>
      <c r="B97" s="239"/>
      <c r="C97" s="241"/>
      <c r="D97" s="237"/>
      <c r="E97" s="239"/>
      <c r="F97" s="241"/>
      <c r="G97" s="237"/>
      <c r="H97" s="239"/>
      <c r="I97" s="241"/>
      <c r="J97" s="237"/>
      <c r="K97" s="239"/>
      <c r="L97" s="241"/>
      <c r="M97" s="237"/>
      <c r="N97" s="239"/>
      <c r="O97" s="241"/>
      <c r="P97" s="166">
        <f t="shared" si="2"/>
        <v>0</v>
      </c>
    </row>
    <row r="98" spans="1:16" x14ac:dyDescent="0.25">
      <c r="A98" s="236" t="s">
        <v>1828</v>
      </c>
      <c r="B98" s="238">
        <v>0</v>
      </c>
      <c r="C98" s="240">
        <v>0.04</v>
      </c>
      <c r="D98" s="236" t="s">
        <v>1827</v>
      </c>
      <c r="E98" s="238">
        <v>0</v>
      </c>
      <c r="F98" s="240">
        <v>0.13</v>
      </c>
      <c r="G98" s="236" t="s">
        <v>1137</v>
      </c>
      <c r="H98" s="238">
        <v>0</v>
      </c>
      <c r="I98" s="240">
        <v>0.14000000000000001</v>
      </c>
      <c r="J98" s="236" t="s">
        <v>771</v>
      </c>
      <c r="K98" s="238">
        <v>0.59</v>
      </c>
      <c r="L98" s="240">
        <v>0.08</v>
      </c>
      <c r="M98" s="236" t="s">
        <v>406</v>
      </c>
      <c r="N98" s="238">
        <v>0.59</v>
      </c>
      <c r="O98" s="240">
        <v>0.05</v>
      </c>
      <c r="P98" s="166">
        <f t="shared" si="2"/>
        <v>8.8000000000000009E-2</v>
      </c>
    </row>
    <row r="99" spans="1:16" ht="15" customHeight="1" x14ac:dyDescent="0.25">
      <c r="A99" s="237"/>
      <c r="B99" s="239"/>
      <c r="C99" s="241"/>
      <c r="D99" s="237"/>
      <c r="E99" s="239"/>
      <c r="F99" s="241"/>
      <c r="G99" s="237"/>
      <c r="H99" s="239"/>
      <c r="I99" s="241"/>
      <c r="J99" s="237"/>
      <c r="K99" s="239"/>
      <c r="L99" s="241"/>
      <c r="M99" s="237"/>
      <c r="N99" s="239"/>
      <c r="O99" s="241"/>
      <c r="P99" s="166">
        <f t="shared" si="2"/>
        <v>0</v>
      </c>
    </row>
    <row r="100" spans="1:16" x14ac:dyDescent="0.25">
      <c r="A100" s="236" t="s">
        <v>1826</v>
      </c>
      <c r="B100" s="238">
        <v>0</v>
      </c>
      <c r="C100" s="240">
        <v>0.09</v>
      </c>
      <c r="D100" s="236" t="s">
        <v>1825</v>
      </c>
      <c r="E100" s="238">
        <v>0</v>
      </c>
      <c r="F100" s="240">
        <v>0.13</v>
      </c>
      <c r="G100" s="236" t="s">
        <v>1136</v>
      </c>
      <c r="H100" s="238">
        <v>0</v>
      </c>
      <c r="I100" s="240">
        <v>0.12</v>
      </c>
      <c r="J100" s="236" t="s">
        <v>770</v>
      </c>
      <c r="K100" s="238">
        <v>0.59</v>
      </c>
      <c r="L100" s="240">
        <v>0.06</v>
      </c>
      <c r="M100" s="236" t="s">
        <v>405</v>
      </c>
      <c r="N100" s="238">
        <v>0.59</v>
      </c>
      <c r="O100" s="240">
        <v>7.0000000000000007E-2</v>
      </c>
      <c r="P100" s="166">
        <f t="shared" si="2"/>
        <v>9.4E-2</v>
      </c>
    </row>
    <row r="101" spans="1:16" ht="15" customHeight="1" x14ac:dyDescent="0.25">
      <c r="A101" s="237"/>
      <c r="B101" s="239"/>
      <c r="C101" s="241"/>
      <c r="D101" s="237"/>
      <c r="E101" s="239"/>
      <c r="F101" s="241"/>
      <c r="G101" s="237"/>
      <c r="H101" s="239"/>
      <c r="I101" s="241"/>
      <c r="J101" s="237"/>
      <c r="K101" s="239"/>
      <c r="L101" s="241"/>
      <c r="M101" s="237"/>
      <c r="N101" s="239"/>
      <c r="O101" s="241"/>
      <c r="P101" s="166">
        <f t="shared" si="2"/>
        <v>0</v>
      </c>
    </row>
    <row r="102" spans="1:16" x14ac:dyDescent="0.25">
      <c r="A102" s="236" t="s">
        <v>1824</v>
      </c>
      <c r="B102" s="238">
        <v>0</v>
      </c>
      <c r="C102" s="240">
        <v>0.08</v>
      </c>
      <c r="D102" s="236" t="s">
        <v>1823</v>
      </c>
      <c r="E102" s="238">
        <v>0</v>
      </c>
      <c r="F102" s="240">
        <v>0.12</v>
      </c>
      <c r="G102" s="236" t="s">
        <v>1135</v>
      </c>
      <c r="H102" s="238">
        <v>0</v>
      </c>
      <c r="I102" s="240">
        <v>0.08</v>
      </c>
      <c r="J102" s="236" t="s">
        <v>769</v>
      </c>
      <c r="K102" s="238">
        <v>0.59</v>
      </c>
      <c r="L102" s="240">
        <v>0.1</v>
      </c>
      <c r="M102" s="236" t="s">
        <v>404</v>
      </c>
      <c r="N102" s="238">
        <v>0.59</v>
      </c>
      <c r="O102" s="240">
        <v>0.1</v>
      </c>
      <c r="P102" s="166">
        <f t="shared" si="2"/>
        <v>9.6000000000000002E-2</v>
      </c>
    </row>
    <row r="103" spans="1:16" ht="15" customHeight="1" x14ac:dyDescent="0.25">
      <c r="A103" s="237"/>
      <c r="B103" s="239"/>
      <c r="C103" s="241"/>
      <c r="D103" s="237"/>
      <c r="E103" s="239"/>
      <c r="F103" s="241"/>
      <c r="G103" s="237"/>
      <c r="H103" s="239"/>
      <c r="I103" s="241"/>
      <c r="J103" s="237"/>
      <c r="K103" s="239"/>
      <c r="L103" s="241"/>
      <c r="M103" s="237"/>
      <c r="N103" s="239"/>
      <c r="O103" s="241"/>
      <c r="P103" s="166">
        <f t="shared" si="2"/>
        <v>0</v>
      </c>
    </row>
    <row r="104" spans="1:16" x14ac:dyDescent="0.25">
      <c r="A104" s="236" t="s">
        <v>1822</v>
      </c>
      <c r="B104" s="238">
        <v>0</v>
      </c>
      <c r="C104" s="240">
        <v>0.12</v>
      </c>
      <c r="D104" s="236" t="s">
        <v>1821</v>
      </c>
      <c r="E104" s="238">
        <v>0</v>
      </c>
      <c r="F104" s="240">
        <v>0.12</v>
      </c>
      <c r="G104" s="236" t="s">
        <v>1134</v>
      </c>
      <c r="H104" s="238">
        <v>0</v>
      </c>
      <c r="I104" s="240">
        <v>0.09</v>
      </c>
      <c r="J104" s="236" t="s">
        <v>768</v>
      </c>
      <c r="K104" s="238">
        <v>0.6</v>
      </c>
      <c r="L104" s="240">
        <v>0.1</v>
      </c>
      <c r="M104" s="236" t="s">
        <v>403</v>
      </c>
      <c r="N104" s="238">
        <v>0.6</v>
      </c>
      <c r="O104" s="240">
        <v>0.12</v>
      </c>
      <c r="P104" s="166">
        <f t="shared" si="2"/>
        <v>0.10999999999999999</v>
      </c>
    </row>
    <row r="105" spans="1:16" ht="15" customHeight="1" x14ac:dyDescent="0.25">
      <c r="A105" s="237"/>
      <c r="B105" s="239"/>
      <c r="C105" s="241"/>
      <c r="D105" s="237"/>
      <c r="E105" s="239"/>
      <c r="F105" s="241"/>
      <c r="G105" s="237"/>
      <c r="H105" s="239"/>
      <c r="I105" s="241"/>
      <c r="J105" s="237"/>
      <c r="K105" s="239"/>
      <c r="L105" s="241"/>
      <c r="M105" s="237"/>
      <c r="N105" s="239"/>
      <c r="O105" s="241"/>
      <c r="P105" s="166">
        <f t="shared" si="2"/>
        <v>0</v>
      </c>
    </row>
    <row r="106" spans="1:16" x14ac:dyDescent="0.25">
      <c r="A106" s="236" t="s">
        <v>1820</v>
      </c>
      <c r="B106" s="238">
        <v>0</v>
      </c>
      <c r="C106" s="240">
        <v>0.13</v>
      </c>
      <c r="D106" s="236" t="s">
        <v>1819</v>
      </c>
      <c r="E106" s="238">
        <v>0</v>
      </c>
      <c r="F106" s="240">
        <v>0.12</v>
      </c>
      <c r="G106" s="236" t="s">
        <v>1133</v>
      </c>
      <c r="H106" s="238">
        <v>0</v>
      </c>
      <c r="I106" s="240">
        <v>0.05</v>
      </c>
      <c r="J106" s="236" t="s">
        <v>767</v>
      </c>
      <c r="K106" s="238">
        <v>0.6</v>
      </c>
      <c r="L106" s="240">
        <v>0.1</v>
      </c>
      <c r="M106" s="236" t="s">
        <v>402</v>
      </c>
      <c r="N106" s="238">
        <v>0.6</v>
      </c>
      <c r="O106" s="240">
        <v>0.12</v>
      </c>
      <c r="P106" s="166">
        <f t="shared" si="2"/>
        <v>0.10400000000000001</v>
      </c>
    </row>
    <row r="107" spans="1:16" ht="15" customHeight="1" x14ac:dyDescent="0.25">
      <c r="A107" s="237"/>
      <c r="B107" s="239"/>
      <c r="C107" s="241"/>
      <c r="D107" s="237"/>
      <c r="E107" s="239"/>
      <c r="F107" s="241"/>
      <c r="G107" s="237"/>
      <c r="H107" s="239"/>
      <c r="I107" s="241"/>
      <c r="J107" s="237"/>
      <c r="K107" s="239"/>
      <c r="L107" s="241"/>
      <c r="M107" s="237"/>
      <c r="N107" s="239"/>
      <c r="O107" s="241"/>
      <c r="P107" s="166">
        <f t="shared" si="2"/>
        <v>0</v>
      </c>
    </row>
    <row r="108" spans="1:16" x14ac:dyDescent="0.25">
      <c r="A108" s="236" t="s">
        <v>1818</v>
      </c>
      <c r="B108" s="238">
        <v>0</v>
      </c>
      <c r="C108" s="240">
        <v>0.14000000000000001</v>
      </c>
      <c r="D108" s="236" t="s">
        <v>1817</v>
      </c>
      <c r="E108" s="238">
        <v>0</v>
      </c>
      <c r="F108" s="240">
        <v>0.1</v>
      </c>
      <c r="G108" s="236" t="s">
        <v>1132</v>
      </c>
      <c r="H108" s="238">
        <v>0</v>
      </c>
      <c r="I108" s="240">
        <v>0.09</v>
      </c>
      <c r="J108" s="236" t="s">
        <v>766</v>
      </c>
      <c r="K108" s="238">
        <v>0.6</v>
      </c>
      <c r="L108" s="240">
        <v>0.11</v>
      </c>
      <c r="M108" s="236" t="s">
        <v>401</v>
      </c>
      <c r="N108" s="238">
        <v>0.6</v>
      </c>
      <c r="O108" s="240">
        <v>0.13</v>
      </c>
      <c r="P108" s="166">
        <f t="shared" si="2"/>
        <v>0.11400000000000002</v>
      </c>
    </row>
    <row r="109" spans="1:16" ht="15" customHeight="1" x14ac:dyDescent="0.25">
      <c r="A109" s="237"/>
      <c r="B109" s="239"/>
      <c r="C109" s="241"/>
      <c r="D109" s="237"/>
      <c r="E109" s="239"/>
      <c r="F109" s="241"/>
      <c r="G109" s="237"/>
      <c r="H109" s="239"/>
      <c r="I109" s="241"/>
      <c r="J109" s="237"/>
      <c r="K109" s="239"/>
      <c r="L109" s="241"/>
      <c r="M109" s="237"/>
      <c r="N109" s="239"/>
      <c r="O109" s="241"/>
      <c r="P109" s="166">
        <f t="shared" si="2"/>
        <v>0</v>
      </c>
    </row>
    <row r="110" spans="1:16" x14ac:dyDescent="0.25">
      <c r="A110" s="236" t="s">
        <v>1816</v>
      </c>
      <c r="B110" s="238">
        <v>0</v>
      </c>
      <c r="C110" s="240">
        <v>0.13</v>
      </c>
      <c r="D110" s="236" t="s">
        <v>1815</v>
      </c>
      <c r="E110" s="238">
        <v>0</v>
      </c>
      <c r="F110" s="240">
        <v>7.0000000000000007E-2</v>
      </c>
      <c r="G110" s="236" t="s">
        <v>1131</v>
      </c>
      <c r="H110" s="238">
        <v>0</v>
      </c>
      <c r="I110" s="240">
        <v>0.06</v>
      </c>
      <c r="J110" s="236" t="s">
        <v>765</v>
      </c>
      <c r="K110" s="238">
        <v>0.6</v>
      </c>
      <c r="L110" s="240">
        <v>0.15</v>
      </c>
      <c r="M110" s="236" t="s">
        <v>400</v>
      </c>
      <c r="N110" s="238">
        <v>0.6</v>
      </c>
      <c r="O110" s="240">
        <v>0.11</v>
      </c>
      <c r="P110" s="166">
        <f t="shared" si="2"/>
        <v>0.10400000000000001</v>
      </c>
    </row>
    <row r="111" spans="1:16" ht="15" customHeight="1" x14ac:dyDescent="0.25">
      <c r="A111" s="237"/>
      <c r="B111" s="239"/>
      <c r="C111" s="241"/>
      <c r="D111" s="237"/>
      <c r="E111" s="239"/>
      <c r="F111" s="241"/>
      <c r="G111" s="237"/>
      <c r="H111" s="239"/>
      <c r="I111" s="241"/>
      <c r="J111" s="237"/>
      <c r="K111" s="239"/>
      <c r="L111" s="241"/>
      <c r="M111" s="237"/>
      <c r="N111" s="239"/>
      <c r="O111" s="241"/>
      <c r="P111" s="166">
        <f t="shared" si="2"/>
        <v>0</v>
      </c>
    </row>
    <row r="112" spans="1:16" x14ac:dyDescent="0.25">
      <c r="A112" s="236" t="s">
        <v>1814</v>
      </c>
      <c r="B112" s="238">
        <v>0</v>
      </c>
      <c r="C112" s="240">
        <v>0.13</v>
      </c>
      <c r="D112" s="236" t="s">
        <v>1813</v>
      </c>
      <c r="E112" s="238">
        <v>0</v>
      </c>
      <c r="F112" s="240">
        <v>0.02</v>
      </c>
      <c r="G112" s="236" t="s">
        <v>1130</v>
      </c>
      <c r="H112" s="238">
        <v>0</v>
      </c>
      <c r="I112" s="240">
        <v>0.13</v>
      </c>
      <c r="J112" s="236" t="s">
        <v>764</v>
      </c>
      <c r="K112" s="238">
        <v>0.6</v>
      </c>
      <c r="L112" s="240">
        <v>0.16</v>
      </c>
      <c r="M112" s="236" t="s">
        <v>399</v>
      </c>
      <c r="N112" s="238">
        <v>0.6</v>
      </c>
      <c r="O112" s="240">
        <v>0.11</v>
      </c>
      <c r="P112" s="166">
        <f t="shared" si="2"/>
        <v>0.11000000000000001</v>
      </c>
    </row>
    <row r="113" spans="1:16" ht="15" customHeight="1" x14ac:dyDescent="0.25">
      <c r="A113" s="237"/>
      <c r="B113" s="239"/>
      <c r="C113" s="241"/>
      <c r="D113" s="237"/>
      <c r="E113" s="239"/>
      <c r="F113" s="241"/>
      <c r="G113" s="237"/>
      <c r="H113" s="239"/>
      <c r="I113" s="241"/>
      <c r="J113" s="237"/>
      <c r="K113" s="239"/>
      <c r="L113" s="241"/>
      <c r="M113" s="237"/>
      <c r="N113" s="239"/>
      <c r="O113" s="241"/>
      <c r="P113" s="166">
        <f t="shared" si="2"/>
        <v>0</v>
      </c>
    </row>
    <row r="114" spans="1:16" x14ac:dyDescent="0.25">
      <c r="A114" s="236" t="s">
        <v>1812</v>
      </c>
      <c r="B114" s="238">
        <v>0</v>
      </c>
      <c r="C114" s="240">
        <v>0.12</v>
      </c>
      <c r="D114" s="236" t="s">
        <v>1811</v>
      </c>
      <c r="E114" s="238">
        <v>0</v>
      </c>
      <c r="F114" s="240">
        <v>0.1</v>
      </c>
      <c r="G114" s="236" t="s">
        <v>1129</v>
      </c>
      <c r="H114" s="238">
        <v>0</v>
      </c>
      <c r="I114" s="240">
        <v>0.13</v>
      </c>
      <c r="J114" s="236" t="s">
        <v>763</v>
      </c>
      <c r="K114" s="238">
        <v>0.6</v>
      </c>
      <c r="L114" s="240">
        <v>0.1</v>
      </c>
      <c r="M114" s="236" t="s">
        <v>398</v>
      </c>
      <c r="N114" s="238">
        <v>0.6</v>
      </c>
      <c r="O114" s="240">
        <v>0.1</v>
      </c>
      <c r="P114" s="166">
        <f t="shared" si="2"/>
        <v>0.10999999999999999</v>
      </c>
    </row>
    <row r="115" spans="1:16" ht="15" customHeight="1" x14ac:dyDescent="0.25">
      <c r="A115" s="237"/>
      <c r="B115" s="239"/>
      <c r="C115" s="241"/>
      <c r="D115" s="237"/>
      <c r="E115" s="239"/>
      <c r="F115" s="241"/>
      <c r="G115" s="237"/>
      <c r="H115" s="239"/>
      <c r="I115" s="241"/>
      <c r="J115" s="237"/>
      <c r="K115" s="239"/>
      <c r="L115" s="241"/>
      <c r="M115" s="237"/>
      <c r="N115" s="239"/>
      <c r="O115" s="241"/>
      <c r="P115" s="166">
        <f t="shared" ref="P115:P137" si="3">(C115+F115+I115+L115+O115)/5</f>
        <v>0</v>
      </c>
    </row>
    <row r="116" spans="1:16" x14ac:dyDescent="0.25">
      <c r="A116" s="236" t="s">
        <v>1810</v>
      </c>
      <c r="B116" s="238">
        <v>0</v>
      </c>
      <c r="C116" s="240">
        <v>0.09</v>
      </c>
      <c r="D116" s="236" t="s">
        <v>1809</v>
      </c>
      <c r="E116" s="238">
        <v>0</v>
      </c>
      <c r="F116" s="240">
        <v>7.0000000000000007E-2</v>
      </c>
      <c r="G116" s="236" t="s">
        <v>1128</v>
      </c>
      <c r="H116" s="238">
        <v>0</v>
      </c>
      <c r="I116" s="240">
        <v>0.1</v>
      </c>
      <c r="J116" s="236" t="s">
        <v>762</v>
      </c>
      <c r="K116" s="238">
        <v>0.6</v>
      </c>
      <c r="L116" s="240">
        <v>0.09</v>
      </c>
      <c r="M116" s="236" t="s">
        <v>397</v>
      </c>
      <c r="N116" s="238">
        <v>0.6</v>
      </c>
      <c r="O116" s="240">
        <v>0.09</v>
      </c>
      <c r="P116" s="166">
        <f t="shared" si="3"/>
        <v>8.7999999999999995E-2</v>
      </c>
    </row>
    <row r="117" spans="1:16" ht="15" customHeight="1" x14ac:dyDescent="0.25">
      <c r="A117" s="237"/>
      <c r="B117" s="239"/>
      <c r="C117" s="241"/>
      <c r="D117" s="237"/>
      <c r="E117" s="239"/>
      <c r="F117" s="241"/>
      <c r="G117" s="237"/>
      <c r="H117" s="239"/>
      <c r="I117" s="241"/>
      <c r="J117" s="237"/>
      <c r="K117" s="239"/>
      <c r="L117" s="241"/>
      <c r="M117" s="237"/>
      <c r="N117" s="239"/>
      <c r="O117" s="241"/>
      <c r="P117" s="166">
        <f t="shared" si="3"/>
        <v>0</v>
      </c>
    </row>
    <row r="118" spans="1:16" x14ac:dyDescent="0.25">
      <c r="A118" s="236" t="s">
        <v>1808</v>
      </c>
      <c r="B118" s="238">
        <v>0</v>
      </c>
      <c r="C118" s="240">
        <v>7.0000000000000007E-2</v>
      </c>
      <c r="D118" s="236" t="s">
        <v>1807</v>
      </c>
      <c r="E118" s="238">
        <v>0</v>
      </c>
      <c r="F118" s="240">
        <v>0.09</v>
      </c>
      <c r="G118" s="236" t="s">
        <v>1127</v>
      </c>
      <c r="H118" s="238">
        <v>0</v>
      </c>
      <c r="I118" s="240">
        <v>0.08</v>
      </c>
      <c r="J118" s="236" t="s">
        <v>761</v>
      </c>
      <c r="K118" s="238">
        <v>0.62</v>
      </c>
      <c r="L118" s="240">
        <v>0.03</v>
      </c>
      <c r="M118" s="236" t="s">
        <v>396</v>
      </c>
      <c r="N118" s="238">
        <v>0.62</v>
      </c>
      <c r="O118" s="240">
        <v>0.06</v>
      </c>
      <c r="P118" s="166">
        <f t="shared" si="3"/>
        <v>6.6000000000000003E-2</v>
      </c>
    </row>
    <row r="119" spans="1:16" ht="15" customHeight="1" x14ac:dyDescent="0.25">
      <c r="A119" s="237"/>
      <c r="B119" s="239"/>
      <c r="C119" s="241"/>
      <c r="D119" s="237"/>
      <c r="E119" s="239"/>
      <c r="F119" s="241"/>
      <c r="G119" s="237"/>
      <c r="H119" s="239"/>
      <c r="I119" s="241"/>
      <c r="J119" s="237"/>
      <c r="K119" s="239"/>
      <c r="L119" s="241"/>
      <c r="M119" s="237"/>
      <c r="N119" s="239"/>
      <c r="O119" s="241"/>
      <c r="P119" s="166">
        <f t="shared" si="3"/>
        <v>0</v>
      </c>
    </row>
    <row r="120" spans="1:16" x14ac:dyDescent="0.25">
      <c r="A120" s="236" t="s">
        <v>1806</v>
      </c>
      <c r="B120" s="238">
        <v>0</v>
      </c>
      <c r="C120" s="240">
        <v>0.09</v>
      </c>
      <c r="D120" s="236" t="s">
        <v>1805</v>
      </c>
      <c r="E120" s="238">
        <v>0</v>
      </c>
      <c r="F120" s="240">
        <v>0.1</v>
      </c>
      <c r="G120" s="236" t="s">
        <v>1126</v>
      </c>
      <c r="H120" s="238">
        <v>0</v>
      </c>
      <c r="I120" s="240">
        <v>0.08</v>
      </c>
      <c r="J120" s="236" t="s">
        <v>760</v>
      </c>
      <c r="K120" s="238">
        <v>0.62</v>
      </c>
      <c r="L120" s="240">
        <v>0.11</v>
      </c>
      <c r="M120" s="236" t="s">
        <v>395</v>
      </c>
      <c r="N120" s="238">
        <v>0.62</v>
      </c>
      <c r="O120" s="240">
        <v>0.11</v>
      </c>
      <c r="P120" s="166">
        <f t="shared" si="3"/>
        <v>9.8000000000000004E-2</v>
      </c>
    </row>
    <row r="121" spans="1:16" ht="15" customHeight="1" x14ac:dyDescent="0.25">
      <c r="A121" s="237"/>
      <c r="B121" s="239"/>
      <c r="C121" s="241"/>
      <c r="D121" s="237"/>
      <c r="E121" s="239"/>
      <c r="F121" s="241"/>
      <c r="G121" s="237"/>
      <c r="H121" s="239"/>
      <c r="I121" s="241"/>
      <c r="J121" s="237"/>
      <c r="K121" s="239"/>
      <c r="L121" s="241"/>
      <c r="M121" s="237"/>
      <c r="N121" s="239"/>
      <c r="O121" s="241"/>
      <c r="P121" s="166">
        <f t="shared" si="3"/>
        <v>0</v>
      </c>
    </row>
    <row r="122" spans="1:16" x14ac:dyDescent="0.25">
      <c r="A122" s="236" t="s">
        <v>1804</v>
      </c>
      <c r="B122" s="238">
        <v>0</v>
      </c>
      <c r="C122" s="240">
        <v>7.0000000000000007E-2</v>
      </c>
      <c r="D122" s="236" t="s">
        <v>1803</v>
      </c>
      <c r="E122" s="238">
        <v>0</v>
      </c>
      <c r="F122" s="240">
        <v>0.1</v>
      </c>
      <c r="G122" s="236" t="s">
        <v>1125</v>
      </c>
      <c r="H122" s="238">
        <v>0</v>
      </c>
      <c r="I122" s="240">
        <v>0.12</v>
      </c>
      <c r="J122" s="236" t="s">
        <v>759</v>
      </c>
      <c r="K122" s="238">
        <v>0.62</v>
      </c>
      <c r="L122" s="240">
        <v>0.08</v>
      </c>
      <c r="M122" s="236" t="s">
        <v>394</v>
      </c>
      <c r="N122" s="238">
        <v>0.62</v>
      </c>
      <c r="O122" s="240">
        <v>0.14000000000000001</v>
      </c>
      <c r="P122" s="166">
        <f t="shared" si="3"/>
        <v>0.10200000000000001</v>
      </c>
    </row>
    <row r="123" spans="1:16" ht="15" customHeight="1" x14ac:dyDescent="0.25">
      <c r="A123" s="237"/>
      <c r="B123" s="239"/>
      <c r="C123" s="241"/>
      <c r="D123" s="237"/>
      <c r="E123" s="239"/>
      <c r="F123" s="241"/>
      <c r="G123" s="237"/>
      <c r="H123" s="239"/>
      <c r="I123" s="241"/>
      <c r="J123" s="237"/>
      <c r="K123" s="239"/>
      <c r="L123" s="241"/>
      <c r="M123" s="237"/>
      <c r="N123" s="239"/>
      <c r="O123" s="241"/>
      <c r="P123" s="166">
        <f t="shared" si="3"/>
        <v>0</v>
      </c>
    </row>
    <row r="124" spans="1:16" x14ac:dyDescent="0.25">
      <c r="A124" s="236" t="s">
        <v>1802</v>
      </c>
      <c r="B124" s="238">
        <v>0</v>
      </c>
      <c r="C124" s="240">
        <v>0.14000000000000001</v>
      </c>
      <c r="D124" s="236" t="s">
        <v>1801</v>
      </c>
      <c r="E124" s="238">
        <v>0</v>
      </c>
      <c r="F124" s="240">
        <v>0.11</v>
      </c>
      <c r="G124" s="236" t="s">
        <v>1124</v>
      </c>
      <c r="H124" s="238">
        <v>0</v>
      </c>
      <c r="I124" s="240">
        <v>0.14000000000000001</v>
      </c>
      <c r="J124" s="236" t="s">
        <v>758</v>
      </c>
      <c r="K124" s="238">
        <v>0.62</v>
      </c>
      <c r="L124" s="240">
        <v>0.11</v>
      </c>
      <c r="M124" s="236" t="s">
        <v>393</v>
      </c>
      <c r="N124" s="238">
        <v>0.62</v>
      </c>
      <c r="O124" s="240">
        <v>0.09</v>
      </c>
      <c r="P124" s="166">
        <f t="shared" si="3"/>
        <v>0.11799999999999999</v>
      </c>
    </row>
    <row r="125" spans="1:16" ht="15" customHeight="1" x14ac:dyDescent="0.25">
      <c r="A125" s="237"/>
      <c r="B125" s="239"/>
      <c r="C125" s="241"/>
      <c r="D125" s="237"/>
      <c r="E125" s="239"/>
      <c r="F125" s="241"/>
      <c r="G125" s="237"/>
      <c r="H125" s="239"/>
      <c r="I125" s="241"/>
      <c r="J125" s="237"/>
      <c r="K125" s="239"/>
      <c r="L125" s="241"/>
      <c r="M125" s="237"/>
      <c r="N125" s="239"/>
      <c r="O125" s="241"/>
      <c r="P125" s="166">
        <f t="shared" si="3"/>
        <v>0</v>
      </c>
    </row>
    <row r="126" spans="1:16" x14ac:dyDescent="0.25">
      <c r="A126" s="236" t="s">
        <v>1800</v>
      </c>
      <c r="B126" s="238">
        <v>0</v>
      </c>
      <c r="C126" s="240">
        <v>0.12</v>
      </c>
      <c r="D126" s="236" t="s">
        <v>1799</v>
      </c>
      <c r="E126" s="238">
        <v>0</v>
      </c>
      <c r="F126" s="240">
        <v>0.08</v>
      </c>
      <c r="G126" s="236" t="s">
        <v>1123</v>
      </c>
      <c r="H126" s="238">
        <v>0</v>
      </c>
      <c r="I126" s="240">
        <v>0.14000000000000001</v>
      </c>
      <c r="J126" s="236" t="s">
        <v>757</v>
      </c>
      <c r="K126" s="238">
        <v>0.62</v>
      </c>
      <c r="L126" s="240">
        <v>0.11</v>
      </c>
      <c r="M126" s="236" t="s">
        <v>392</v>
      </c>
      <c r="N126" s="238">
        <v>0.62</v>
      </c>
      <c r="O126" s="240">
        <v>0.12</v>
      </c>
      <c r="P126" s="166">
        <f t="shared" si="3"/>
        <v>0.11400000000000002</v>
      </c>
    </row>
    <row r="127" spans="1:16" ht="15" customHeight="1" x14ac:dyDescent="0.25">
      <c r="A127" s="237"/>
      <c r="B127" s="239"/>
      <c r="C127" s="241"/>
      <c r="D127" s="237"/>
      <c r="E127" s="239"/>
      <c r="F127" s="241"/>
      <c r="G127" s="237"/>
      <c r="H127" s="239"/>
      <c r="I127" s="241"/>
      <c r="J127" s="237"/>
      <c r="K127" s="239"/>
      <c r="L127" s="241"/>
      <c r="M127" s="237"/>
      <c r="N127" s="239"/>
      <c r="O127" s="241"/>
      <c r="P127" s="166">
        <f t="shared" si="3"/>
        <v>0</v>
      </c>
    </row>
    <row r="128" spans="1:16" x14ac:dyDescent="0.25">
      <c r="A128" s="236" t="s">
        <v>1798</v>
      </c>
      <c r="B128" s="238">
        <v>0</v>
      </c>
      <c r="C128" s="240">
        <v>0.08</v>
      </c>
      <c r="D128" s="236" t="s">
        <v>1797</v>
      </c>
      <c r="E128" s="238">
        <v>0</v>
      </c>
      <c r="F128" s="240">
        <v>0.09</v>
      </c>
      <c r="G128" s="236" t="s">
        <v>1122</v>
      </c>
      <c r="H128" s="238">
        <v>0</v>
      </c>
      <c r="I128" s="240">
        <v>0.11</v>
      </c>
      <c r="J128" s="236" t="s">
        <v>756</v>
      </c>
      <c r="K128" s="238">
        <v>0.62</v>
      </c>
      <c r="L128" s="240">
        <v>0.15</v>
      </c>
      <c r="M128" s="236" t="s">
        <v>391</v>
      </c>
      <c r="N128" s="238">
        <v>0.62</v>
      </c>
      <c r="O128" s="240">
        <v>0.12</v>
      </c>
      <c r="P128" s="166">
        <f t="shared" si="3"/>
        <v>0.10999999999999999</v>
      </c>
    </row>
    <row r="129" spans="1:17" ht="15" customHeight="1" x14ac:dyDescent="0.25">
      <c r="A129" s="237"/>
      <c r="B129" s="239"/>
      <c r="C129" s="241"/>
      <c r="D129" s="237"/>
      <c r="E129" s="239"/>
      <c r="F129" s="241"/>
      <c r="G129" s="237"/>
      <c r="H129" s="239"/>
      <c r="I129" s="241"/>
      <c r="J129" s="237"/>
      <c r="K129" s="239"/>
      <c r="L129" s="241"/>
      <c r="M129" s="237"/>
      <c r="N129" s="239"/>
      <c r="O129" s="241"/>
      <c r="P129" s="166">
        <f t="shared" si="3"/>
        <v>0</v>
      </c>
    </row>
    <row r="130" spans="1:17" x14ac:dyDescent="0.25">
      <c r="A130" s="236" t="s">
        <v>1796</v>
      </c>
      <c r="B130" s="238">
        <v>0</v>
      </c>
      <c r="C130" s="240">
        <v>0.09</v>
      </c>
      <c r="D130" s="236" t="s">
        <v>1795</v>
      </c>
      <c r="E130" s="238">
        <v>0</v>
      </c>
      <c r="F130" s="240">
        <v>7.0000000000000007E-2</v>
      </c>
      <c r="G130" s="236" t="s">
        <v>1121</v>
      </c>
      <c r="H130" s="238">
        <v>0</v>
      </c>
      <c r="I130" s="240">
        <v>0.11</v>
      </c>
      <c r="J130" s="236" t="s">
        <v>755</v>
      </c>
      <c r="K130" s="238">
        <v>0.62</v>
      </c>
      <c r="L130" s="240">
        <v>0.13</v>
      </c>
      <c r="M130" s="236" t="s">
        <v>390</v>
      </c>
      <c r="N130" s="238">
        <v>0.62</v>
      </c>
      <c r="O130" s="240">
        <v>0.11</v>
      </c>
      <c r="P130" s="166">
        <f t="shared" si="3"/>
        <v>0.10200000000000001</v>
      </c>
    </row>
    <row r="131" spans="1:17" ht="15" customHeight="1" x14ac:dyDescent="0.25">
      <c r="A131" s="237"/>
      <c r="B131" s="239"/>
      <c r="C131" s="241"/>
      <c r="D131" s="237"/>
      <c r="E131" s="239"/>
      <c r="F131" s="241"/>
      <c r="G131" s="237"/>
      <c r="H131" s="239"/>
      <c r="I131" s="241"/>
      <c r="J131" s="237"/>
      <c r="K131" s="239"/>
      <c r="L131" s="241"/>
      <c r="M131" s="237"/>
      <c r="N131" s="239"/>
      <c r="O131" s="241"/>
      <c r="P131" s="166">
        <f t="shared" si="3"/>
        <v>0</v>
      </c>
    </row>
    <row r="132" spans="1:17" x14ac:dyDescent="0.25">
      <c r="A132" s="236" t="s">
        <v>1794</v>
      </c>
      <c r="B132" s="238">
        <v>0</v>
      </c>
      <c r="C132" s="240">
        <v>0.1</v>
      </c>
      <c r="D132" s="236" t="s">
        <v>1793</v>
      </c>
      <c r="E132" s="238">
        <v>0</v>
      </c>
      <c r="F132" s="240">
        <v>0.09</v>
      </c>
      <c r="G132" s="236" t="s">
        <v>1120</v>
      </c>
      <c r="H132" s="238">
        <v>0</v>
      </c>
      <c r="I132" s="240">
        <v>0.1</v>
      </c>
      <c r="J132" s="236" t="s">
        <v>754</v>
      </c>
      <c r="K132" s="238">
        <v>0.63</v>
      </c>
      <c r="L132" s="240">
        <v>0.13</v>
      </c>
      <c r="M132" s="236" t="s">
        <v>389</v>
      </c>
      <c r="N132" s="238">
        <v>0.63</v>
      </c>
      <c r="O132" s="240">
        <v>0.09</v>
      </c>
      <c r="P132" s="166">
        <f t="shared" si="3"/>
        <v>0.10200000000000001</v>
      </c>
    </row>
    <row r="133" spans="1:17" ht="15" customHeight="1" x14ac:dyDescent="0.25">
      <c r="A133" s="237"/>
      <c r="B133" s="239"/>
      <c r="C133" s="241"/>
      <c r="D133" s="237"/>
      <c r="E133" s="239"/>
      <c r="F133" s="241"/>
      <c r="G133" s="237"/>
      <c r="H133" s="239"/>
      <c r="I133" s="241"/>
      <c r="J133" s="237"/>
      <c r="K133" s="239"/>
      <c r="L133" s="241"/>
      <c r="M133" s="237"/>
      <c r="N133" s="239"/>
      <c r="O133" s="241"/>
      <c r="P133" s="166">
        <f t="shared" si="3"/>
        <v>0</v>
      </c>
    </row>
    <row r="134" spans="1:17" x14ac:dyDescent="0.25">
      <c r="A134" s="236" t="s">
        <v>1792</v>
      </c>
      <c r="B134" s="238">
        <v>0</v>
      </c>
      <c r="C134" s="240">
        <v>0.04</v>
      </c>
      <c r="D134" s="236" t="s">
        <v>1791</v>
      </c>
      <c r="E134" s="238">
        <v>0</v>
      </c>
      <c r="F134" s="240">
        <v>0.11</v>
      </c>
      <c r="G134" s="236" t="s">
        <v>1119</v>
      </c>
      <c r="H134" s="238">
        <v>0</v>
      </c>
      <c r="I134" s="240">
        <v>0.05</v>
      </c>
      <c r="J134" s="236" t="s">
        <v>753</v>
      </c>
      <c r="K134" s="238">
        <v>0.63</v>
      </c>
      <c r="L134" s="240">
        <v>0.15</v>
      </c>
      <c r="M134" s="236" t="s">
        <v>388</v>
      </c>
      <c r="N134" s="238">
        <v>0.63</v>
      </c>
      <c r="O134" s="240">
        <v>0.09</v>
      </c>
      <c r="P134" s="166">
        <f t="shared" si="3"/>
        <v>8.7999999999999995E-2</v>
      </c>
    </row>
    <row r="135" spans="1:17" ht="15" customHeight="1" x14ac:dyDescent="0.25">
      <c r="A135" s="237"/>
      <c r="B135" s="239"/>
      <c r="C135" s="241"/>
      <c r="D135" s="237"/>
      <c r="E135" s="239"/>
      <c r="F135" s="241"/>
      <c r="G135" s="237"/>
      <c r="H135" s="239"/>
      <c r="I135" s="241"/>
      <c r="J135" s="237"/>
      <c r="K135" s="239"/>
      <c r="L135" s="241"/>
      <c r="M135" s="237"/>
      <c r="N135" s="239"/>
      <c r="O135" s="241"/>
      <c r="P135" s="166">
        <f t="shared" si="3"/>
        <v>0</v>
      </c>
    </row>
    <row r="136" spans="1:17" x14ac:dyDescent="0.25">
      <c r="A136" s="236" t="s">
        <v>1790</v>
      </c>
      <c r="B136" s="238">
        <v>0</v>
      </c>
      <c r="C136" s="240">
        <v>0.11</v>
      </c>
      <c r="D136" s="236" t="s">
        <v>1789</v>
      </c>
      <c r="E136" s="238">
        <v>0</v>
      </c>
      <c r="F136" s="240">
        <v>0.12</v>
      </c>
      <c r="G136" s="236" t="s">
        <v>1118</v>
      </c>
      <c r="H136" s="238">
        <v>0</v>
      </c>
      <c r="I136" s="240">
        <v>0.1</v>
      </c>
      <c r="J136" s="236" t="s">
        <v>752</v>
      </c>
      <c r="K136" s="238">
        <v>0.63</v>
      </c>
      <c r="L136" s="240">
        <v>0.15</v>
      </c>
      <c r="M136" s="236" t="s">
        <v>387</v>
      </c>
      <c r="N136" s="238">
        <v>0.63</v>
      </c>
      <c r="O136" s="240">
        <v>0.01</v>
      </c>
      <c r="P136" s="166">
        <f t="shared" si="3"/>
        <v>9.8000000000000004E-2</v>
      </c>
    </row>
    <row r="137" spans="1:17" ht="15" customHeight="1" x14ac:dyDescent="0.25">
      <c r="A137" s="237"/>
      <c r="B137" s="239"/>
      <c r="C137" s="241"/>
      <c r="D137" s="237"/>
      <c r="E137" s="239"/>
      <c r="F137" s="241"/>
      <c r="G137" s="237"/>
      <c r="H137" s="239"/>
      <c r="I137" s="241"/>
      <c r="J137" s="237"/>
      <c r="K137" s="239"/>
      <c r="L137" s="241"/>
      <c r="M137" s="237"/>
      <c r="N137" s="239"/>
      <c r="O137" s="241"/>
      <c r="P137" s="166">
        <f t="shared" si="3"/>
        <v>0</v>
      </c>
    </row>
    <row r="138" spans="1:17" ht="15" customHeight="1" x14ac:dyDescent="0.25">
      <c r="A138" s="175"/>
      <c r="B138" s="174"/>
      <c r="C138" s="173"/>
      <c r="D138" s="175"/>
      <c r="E138" s="174"/>
      <c r="F138" s="173"/>
      <c r="G138" s="236" t="s">
        <v>1117</v>
      </c>
      <c r="H138" s="238">
        <v>0</v>
      </c>
      <c r="I138" s="240">
        <v>0.1</v>
      </c>
      <c r="J138" s="175"/>
      <c r="K138" s="174"/>
      <c r="L138" s="173"/>
      <c r="M138" s="175"/>
      <c r="N138" s="174"/>
      <c r="O138" s="173"/>
      <c r="P138" s="166">
        <f>(C138+F138+I138+L138+O138)/1</f>
        <v>0.1</v>
      </c>
    </row>
    <row r="139" spans="1:17" ht="15" customHeight="1" x14ac:dyDescent="0.25">
      <c r="A139" s="175"/>
      <c r="B139" s="174"/>
      <c r="C139" s="173"/>
      <c r="D139" s="175"/>
      <c r="E139" s="174"/>
      <c r="F139" s="173"/>
      <c r="G139" s="237"/>
      <c r="H139" s="239"/>
      <c r="I139" s="241"/>
      <c r="J139" s="175"/>
      <c r="K139" s="174"/>
      <c r="L139" s="173"/>
      <c r="M139" s="175"/>
      <c r="N139" s="174"/>
      <c r="O139" s="173"/>
      <c r="P139" s="166">
        <f t="shared" ref="P139:P170" si="4">(C139+F139+I139+L139+O139)/5</f>
        <v>0</v>
      </c>
    </row>
    <row r="140" spans="1:17" ht="15" customHeight="1" x14ac:dyDescent="0.25">
      <c r="A140" s="175"/>
      <c r="B140" s="174"/>
      <c r="C140" s="173"/>
      <c r="D140" s="175"/>
      <c r="E140" s="174"/>
      <c r="F140" s="173"/>
      <c r="G140" s="175"/>
      <c r="H140" s="174"/>
      <c r="I140" s="173"/>
      <c r="J140" s="175"/>
      <c r="K140" s="174"/>
      <c r="L140" s="173"/>
      <c r="M140" s="175"/>
      <c r="N140" s="174"/>
      <c r="O140" s="173"/>
      <c r="P140" s="166">
        <f t="shared" si="4"/>
        <v>0</v>
      </c>
      <c r="Q140" s="166">
        <f>SUM(P82:P139)</f>
        <v>2.7520000000000002</v>
      </c>
    </row>
    <row r="141" spans="1:17" ht="15" customHeight="1" x14ac:dyDescent="0.25">
      <c r="A141" s="175"/>
      <c r="B141" s="174"/>
      <c r="C141" s="173"/>
      <c r="D141" s="175"/>
      <c r="E141" s="174"/>
      <c r="F141" s="173"/>
      <c r="G141" s="175"/>
      <c r="H141" s="174"/>
      <c r="I141" s="173"/>
      <c r="J141" s="175"/>
      <c r="K141" s="174"/>
      <c r="L141" s="173"/>
      <c r="M141" s="175"/>
      <c r="N141" s="174"/>
      <c r="O141" s="173"/>
      <c r="P141" s="166">
        <f t="shared" si="4"/>
        <v>0</v>
      </c>
    </row>
    <row r="142" spans="1:17" ht="17.25" customHeight="1" x14ac:dyDescent="0.25">
      <c r="A142" s="236" t="s">
        <v>1788</v>
      </c>
      <c r="B142" s="238">
        <v>0</v>
      </c>
      <c r="C142" s="240">
        <v>0.11</v>
      </c>
      <c r="D142" s="236" t="s">
        <v>1787</v>
      </c>
      <c r="E142" s="238">
        <v>0</v>
      </c>
      <c r="F142" s="240">
        <v>0.11</v>
      </c>
      <c r="G142" s="172" t="s">
        <v>1116</v>
      </c>
      <c r="H142" s="171">
        <v>0</v>
      </c>
      <c r="I142" s="170">
        <v>0.11</v>
      </c>
      <c r="J142" s="236" t="s">
        <v>751</v>
      </c>
      <c r="K142" s="238">
        <v>0.63</v>
      </c>
      <c r="L142" s="240">
        <v>0.17</v>
      </c>
      <c r="M142" s="236" t="s">
        <v>386</v>
      </c>
      <c r="N142" s="238">
        <v>0.63</v>
      </c>
      <c r="O142" s="240">
        <v>7.0000000000000007E-2</v>
      </c>
      <c r="P142" s="166">
        <f t="shared" si="4"/>
        <v>0.11400000000000002</v>
      </c>
    </row>
    <row r="143" spans="1:17" ht="15" customHeight="1" x14ac:dyDescent="0.25">
      <c r="A143" s="237"/>
      <c r="B143" s="239"/>
      <c r="C143" s="241"/>
      <c r="D143" s="237"/>
      <c r="E143" s="239"/>
      <c r="F143" s="241"/>
      <c r="G143" s="169"/>
      <c r="H143" s="168"/>
      <c r="I143" s="167"/>
      <c r="J143" s="237"/>
      <c r="K143" s="239"/>
      <c r="L143" s="241"/>
      <c r="M143" s="237"/>
      <c r="N143" s="239"/>
      <c r="O143" s="241"/>
      <c r="P143" s="166">
        <f t="shared" si="4"/>
        <v>0</v>
      </c>
    </row>
    <row r="144" spans="1:17" ht="15" customHeight="1" x14ac:dyDescent="0.25">
      <c r="A144" s="236" t="s">
        <v>1786</v>
      </c>
      <c r="B144" s="238">
        <v>0</v>
      </c>
      <c r="C144" s="240">
        <v>0.12</v>
      </c>
      <c r="D144" s="236" t="s">
        <v>1785</v>
      </c>
      <c r="E144" s="238">
        <v>0</v>
      </c>
      <c r="F144" s="240">
        <v>0.08</v>
      </c>
      <c r="G144" s="172" t="s">
        <v>1115</v>
      </c>
      <c r="H144" s="171">
        <v>0</v>
      </c>
      <c r="I144" s="170">
        <v>0.14000000000000001</v>
      </c>
      <c r="J144" s="236" t="s">
        <v>750</v>
      </c>
      <c r="K144" s="238">
        <v>0.63</v>
      </c>
      <c r="L144" s="240">
        <v>0.15</v>
      </c>
      <c r="M144" s="236" t="s">
        <v>385</v>
      </c>
      <c r="N144" s="238">
        <v>0.63</v>
      </c>
      <c r="O144" s="240">
        <v>0.06</v>
      </c>
      <c r="P144" s="166">
        <f t="shared" si="4"/>
        <v>0.11000000000000001</v>
      </c>
    </row>
    <row r="145" spans="1:16" ht="15" customHeight="1" x14ac:dyDescent="0.25">
      <c r="A145" s="237"/>
      <c r="B145" s="239"/>
      <c r="C145" s="241"/>
      <c r="D145" s="237"/>
      <c r="E145" s="239"/>
      <c r="F145" s="241"/>
      <c r="G145" s="169"/>
      <c r="H145" s="168"/>
      <c r="I145" s="167"/>
      <c r="J145" s="237"/>
      <c r="K145" s="239"/>
      <c r="L145" s="241"/>
      <c r="M145" s="237"/>
      <c r="N145" s="239"/>
      <c r="O145" s="241"/>
      <c r="P145" s="166">
        <f t="shared" si="4"/>
        <v>0</v>
      </c>
    </row>
    <row r="146" spans="1:16" ht="15" customHeight="1" x14ac:dyDescent="0.25">
      <c r="A146" s="236" t="s">
        <v>1784</v>
      </c>
      <c r="B146" s="238">
        <v>0</v>
      </c>
      <c r="C146" s="240">
        <v>0.11</v>
      </c>
      <c r="D146" s="236" t="s">
        <v>1783</v>
      </c>
      <c r="E146" s="238">
        <v>0</v>
      </c>
      <c r="F146" s="240">
        <v>0.08</v>
      </c>
      <c r="G146" s="172" t="s">
        <v>1114</v>
      </c>
      <c r="H146" s="171">
        <v>0</v>
      </c>
      <c r="I146" s="170">
        <v>0.15</v>
      </c>
      <c r="J146" s="236" t="s">
        <v>749</v>
      </c>
      <c r="K146" s="238">
        <v>0.63</v>
      </c>
      <c r="L146" s="240">
        <v>0.1</v>
      </c>
      <c r="M146" s="236" t="s">
        <v>384</v>
      </c>
      <c r="N146" s="238">
        <v>0.63</v>
      </c>
      <c r="O146" s="240">
        <v>0.11</v>
      </c>
      <c r="P146" s="166">
        <f t="shared" si="4"/>
        <v>0.10999999999999999</v>
      </c>
    </row>
    <row r="147" spans="1:16" ht="15" customHeight="1" x14ac:dyDescent="0.25">
      <c r="A147" s="237"/>
      <c r="B147" s="239"/>
      <c r="C147" s="241"/>
      <c r="D147" s="237"/>
      <c r="E147" s="239"/>
      <c r="F147" s="241"/>
      <c r="G147" s="169"/>
      <c r="H147" s="168"/>
      <c r="I147" s="167"/>
      <c r="J147" s="237"/>
      <c r="K147" s="239"/>
      <c r="L147" s="241"/>
      <c r="M147" s="237"/>
      <c r="N147" s="239"/>
      <c r="O147" s="241"/>
      <c r="P147" s="166">
        <f t="shared" si="4"/>
        <v>0</v>
      </c>
    </row>
    <row r="148" spans="1:16" ht="15" customHeight="1" x14ac:dyDescent="0.25">
      <c r="A148" s="236" t="s">
        <v>1782</v>
      </c>
      <c r="B148" s="238">
        <v>0</v>
      </c>
      <c r="C148" s="240">
        <v>0.11</v>
      </c>
      <c r="D148" s="236" t="s">
        <v>1781</v>
      </c>
      <c r="E148" s="238">
        <v>0</v>
      </c>
      <c r="F148" s="240">
        <v>0.12</v>
      </c>
      <c r="G148" s="172" t="s">
        <v>1113</v>
      </c>
      <c r="H148" s="171">
        <v>0</v>
      </c>
      <c r="I148" s="170">
        <v>0.16</v>
      </c>
      <c r="J148" s="236" t="s">
        <v>748</v>
      </c>
      <c r="K148" s="238">
        <v>0.64</v>
      </c>
      <c r="L148" s="240">
        <v>0.1</v>
      </c>
      <c r="M148" s="236" t="s">
        <v>383</v>
      </c>
      <c r="N148" s="238">
        <v>0.64</v>
      </c>
      <c r="O148" s="240">
        <v>7.0000000000000007E-2</v>
      </c>
      <c r="P148" s="166">
        <f t="shared" si="4"/>
        <v>0.11200000000000002</v>
      </c>
    </row>
    <row r="149" spans="1:16" ht="15" customHeight="1" x14ac:dyDescent="0.25">
      <c r="A149" s="237"/>
      <c r="B149" s="239"/>
      <c r="C149" s="241"/>
      <c r="D149" s="237"/>
      <c r="E149" s="239"/>
      <c r="F149" s="241"/>
      <c r="G149" s="169"/>
      <c r="H149" s="168"/>
      <c r="I149" s="167"/>
      <c r="J149" s="237"/>
      <c r="K149" s="239"/>
      <c r="L149" s="241"/>
      <c r="M149" s="237"/>
      <c r="N149" s="239"/>
      <c r="O149" s="241"/>
      <c r="P149" s="166">
        <f t="shared" si="4"/>
        <v>0</v>
      </c>
    </row>
    <row r="150" spans="1:16" ht="15" customHeight="1" x14ac:dyDescent="0.25">
      <c r="A150" s="236" t="s">
        <v>1780</v>
      </c>
      <c r="B150" s="238">
        <v>0</v>
      </c>
      <c r="C150" s="240">
        <v>0.11</v>
      </c>
      <c r="D150" s="236" t="s">
        <v>1779</v>
      </c>
      <c r="E150" s="238">
        <v>0</v>
      </c>
      <c r="F150" s="240">
        <v>0.15</v>
      </c>
      <c r="G150" s="172" t="s">
        <v>1112</v>
      </c>
      <c r="H150" s="171">
        <v>0</v>
      </c>
      <c r="I150" s="170">
        <v>0.15</v>
      </c>
      <c r="J150" s="236" t="s">
        <v>747</v>
      </c>
      <c r="K150" s="238">
        <v>0.64</v>
      </c>
      <c r="L150" s="240">
        <v>0.04</v>
      </c>
      <c r="M150" s="236" t="s">
        <v>382</v>
      </c>
      <c r="N150" s="238">
        <v>0.64</v>
      </c>
      <c r="O150" s="240">
        <v>0.12</v>
      </c>
      <c r="P150" s="166">
        <f t="shared" si="4"/>
        <v>0.11400000000000002</v>
      </c>
    </row>
    <row r="151" spans="1:16" ht="15" customHeight="1" x14ac:dyDescent="0.25">
      <c r="A151" s="237"/>
      <c r="B151" s="239"/>
      <c r="C151" s="241"/>
      <c r="D151" s="237"/>
      <c r="E151" s="239"/>
      <c r="F151" s="241"/>
      <c r="G151" s="169"/>
      <c r="H151" s="168"/>
      <c r="I151" s="167"/>
      <c r="J151" s="237"/>
      <c r="K151" s="239"/>
      <c r="L151" s="241"/>
      <c r="M151" s="237"/>
      <c r="N151" s="239"/>
      <c r="O151" s="241"/>
      <c r="P151" s="166">
        <f t="shared" si="4"/>
        <v>0</v>
      </c>
    </row>
    <row r="152" spans="1:16" ht="15" customHeight="1" x14ac:dyDescent="0.25">
      <c r="A152" s="236" t="s">
        <v>1778</v>
      </c>
      <c r="B152" s="238">
        <v>0</v>
      </c>
      <c r="C152" s="240">
        <v>7.0000000000000007E-2</v>
      </c>
      <c r="D152" s="236" t="s">
        <v>1777</v>
      </c>
      <c r="E152" s="238">
        <v>0</v>
      </c>
      <c r="F152" s="240">
        <v>0.09</v>
      </c>
      <c r="G152" s="172" t="s">
        <v>1111</v>
      </c>
      <c r="H152" s="171">
        <v>0</v>
      </c>
      <c r="I152" s="170">
        <v>0.05</v>
      </c>
      <c r="J152" s="236" t="s">
        <v>746</v>
      </c>
      <c r="K152" s="238">
        <v>0.64</v>
      </c>
      <c r="L152" s="240">
        <v>0.12</v>
      </c>
      <c r="M152" s="236" t="s">
        <v>381</v>
      </c>
      <c r="N152" s="238">
        <v>0.64</v>
      </c>
      <c r="O152" s="240">
        <v>0.12</v>
      </c>
      <c r="P152" s="166">
        <f t="shared" si="4"/>
        <v>0.09</v>
      </c>
    </row>
    <row r="153" spans="1:16" ht="15" customHeight="1" x14ac:dyDescent="0.25">
      <c r="A153" s="237"/>
      <c r="B153" s="239"/>
      <c r="C153" s="241"/>
      <c r="D153" s="237"/>
      <c r="E153" s="239"/>
      <c r="F153" s="241"/>
      <c r="G153" s="169"/>
      <c r="H153" s="168"/>
      <c r="I153" s="167"/>
      <c r="J153" s="237"/>
      <c r="K153" s="239"/>
      <c r="L153" s="241"/>
      <c r="M153" s="237"/>
      <c r="N153" s="239"/>
      <c r="O153" s="241"/>
      <c r="P153" s="166">
        <f t="shared" si="4"/>
        <v>0</v>
      </c>
    </row>
    <row r="154" spans="1:16" ht="15" customHeight="1" x14ac:dyDescent="0.25">
      <c r="A154" s="236" t="s">
        <v>1776</v>
      </c>
      <c r="B154" s="238">
        <v>0</v>
      </c>
      <c r="C154" s="240">
        <v>7.0000000000000007E-2</v>
      </c>
      <c r="D154" s="236" t="s">
        <v>1775</v>
      </c>
      <c r="E154" s="238">
        <v>0</v>
      </c>
      <c r="F154" s="240">
        <v>7.0000000000000007E-2</v>
      </c>
      <c r="G154" s="172" t="s">
        <v>1110</v>
      </c>
      <c r="H154" s="171">
        <v>0</v>
      </c>
      <c r="I154" s="170">
        <v>0.14000000000000001</v>
      </c>
      <c r="J154" s="236" t="s">
        <v>745</v>
      </c>
      <c r="K154" s="238">
        <v>0.64</v>
      </c>
      <c r="L154" s="240">
        <v>0.06</v>
      </c>
      <c r="M154" s="236" t="s">
        <v>380</v>
      </c>
      <c r="N154" s="238">
        <v>0.64</v>
      </c>
      <c r="O154" s="240">
        <v>0.09</v>
      </c>
      <c r="P154" s="166">
        <f t="shared" si="4"/>
        <v>8.6000000000000007E-2</v>
      </c>
    </row>
    <row r="155" spans="1:16" ht="15" customHeight="1" x14ac:dyDescent="0.25">
      <c r="A155" s="237"/>
      <c r="B155" s="239"/>
      <c r="C155" s="241"/>
      <c r="D155" s="237"/>
      <c r="E155" s="239"/>
      <c r="F155" s="241"/>
      <c r="G155" s="169"/>
      <c r="H155" s="168"/>
      <c r="I155" s="167"/>
      <c r="J155" s="237"/>
      <c r="K155" s="239"/>
      <c r="L155" s="241"/>
      <c r="M155" s="237"/>
      <c r="N155" s="239"/>
      <c r="O155" s="241"/>
      <c r="P155" s="166">
        <f t="shared" si="4"/>
        <v>0</v>
      </c>
    </row>
    <row r="156" spans="1:16" ht="15" customHeight="1" x14ac:dyDescent="0.25">
      <c r="A156" s="236" t="s">
        <v>1774</v>
      </c>
      <c r="B156" s="238">
        <v>0</v>
      </c>
      <c r="C156" s="240">
        <v>0.09</v>
      </c>
      <c r="D156" s="236" t="s">
        <v>1773</v>
      </c>
      <c r="E156" s="238">
        <v>0</v>
      </c>
      <c r="F156" s="240">
        <v>0.13</v>
      </c>
      <c r="G156" s="172" t="s">
        <v>1109</v>
      </c>
      <c r="H156" s="171">
        <v>0</v>
      </c>
      <c r="I156" s="170">
        <v>0.16</v>
      </c>
      <c r="J156" s="236" t="s">
        <v>744</v>
      </c>
      <c r="K156" s="238">
        <v>0.64</v>
      </c>
      <c r="L156" s="240">
        <v>0.09</v>
      </c>
      <c r="M156" s="236" t="s">
        <v>379</v>
      </c>
      <c r="N156" s="238">
        <v>0.64</v>
      </c>
      <c r="O156" s="240">
        <v>0.18</v>
      </c>
      <c r="P156" s="166">
        <f t="shared" si="4"/>
        <v>0.12999999999999998</v>
      </c>
    </row>
    <row r="157" spans="1:16" ht="15" customHeight="1" x14ac:dyDescent="0.25">
      <c r="A157" s="237"/>
      <c r="B157" s="239"/>
      <c r="C157" s="241"/>
      <c r="D157" s="237"/>
      <c r="E157" s="239"/>
      <c r="F157" s="241"/>
      <c r="G157" s="169"/>
      <c r="H157" s="168"/>
      <c r="I157" s="167"/>
      <c r="J157" s="237"/>
      <c r="K157" s="239"/>
      <c r="L157" s="241"/>
      <c r="M157" s="237"/>
      <c r="N157" s="239"/>
      <c r="O157" s="241"/>
      <c r="P157" s="166">
        <f t="shared" si="4"/>
        <v>0</v>
      </c>
    </row>
    <row r="158" spans="1:16" ht="15" customHeight="1" x14ac:dyDescent="0.25">
      <c r="A158" s="236" t="s">
        <v>1772</v>
      </c>
      <c r="B158" s="238">
        <v>0</v>
      </c>
      <c r="C158" s="240">
        <v>0.13</v>
      </c>
      <c r="D158" s="236" t="s">
        <v>1771</v>
      </c>
      <c r="E158" s="238">
        <v>0</v>
      </c>
      <c r="F158" s="240">
        <v>0.16</v>
      </c>
      <c r="G158" s="172" t="s">
        <v>1108</v>
      </c>
      <c r="H158" s="171">
        <v>0</v>
      </c>
      <c r="I158" s="170">
        <v>0.21</v>
      </c>
      <c r="J158" s="236" t="s">
        <v>743</v>
      </c>
      <c r="K158" s="238">
        <v>0.64</v>
      </c>
      <c r="L158" s="240">
        <v>0.11</v>
      </c>
      <c r="M158" s="236" t="s">
        <v>378</v>
      </c>
      <c r="N158" s="238">
        <v>0.64</v>
      </c>
      <c r="O158" s="240">
        <v>0.2</v>
      </c>
      <c r="P158" s="166">
        <f t="shared" si="4"/>
        <v>0.16200000000000001</v>
      </c>
    </row>
    <row r="159" spans="1:16" ht="15" customHeight="1" x14ac:dyDescent="0.25">
      <c r="A159" s="237"/>
      <c r="B159" s="239"/>
      <c r="C159" s="241"/>
      <c r="D159" s="237"/>
      <c r="E159" s="239"/>
      <c r="F159" s="241"/>
      <c r="G159" s="169"/>
      <c r="H159" s="168"/>
      <c r="I159" s="167"/>
      <c r="J159" s="237"/>
      <c r="K159" s="239"/>
      <c r="L159" s="241"/>
      <c r="M159" s="237"/>
      <c r="N159" s="239"/>
      <c r="O159" s="241"/>
      <c r="P159" s="166">
        <f t="shared" si="4"/>
        <v>0</v>
      </c>
    </row>
    <row r="160" spans="1:16" ht="15" customHeight="1" x14ac:dyDescent="0.25">
      <c r="A160" s="236" t="s">
        <v>1770</v>
      </c>
      <c r="B160" s="238">
        <v>0</v>
      </c>
      <c r="C160" s="240">
        <v>0.11</v>
      </c>
      <c r="D160" s="236" t="s">
        <v>1769</v>
      </c>
      <c r="E160" s="238">
        <v>0</v>
      </c>
      <c r="F160" s="240">
        <v>0.15</v>
      </c>
      <c r="G160" s="172" t="s">
        <v>1107</v>
      </c>
      <c r="H160" s="171">
        <v>0</v>
      </c>
      <c r="I160" s="170">
        <v>0.18</v>
      </c>
      <c r="J160" s="236" t="s">
        <v>742</v>
      </c>
      <c r="K160" s="238">
        <v>0.64</v>
      </c>
      <c r="L160" s="240">
        <v>0.15</v>
      </c>
      <c r="M160" s="236" t="s">
        <v>377</v>
      </c>
      <c r="N160" s="238">
        <v>0.64</v>
      </c>
      <c r="O160" s="240">
        <v>0.16</v>
      </c>
      <c r="P160" s="166">
        <f t="shared" si="4"/>
        <v>0.15</v>
      </c>
    </row>
    <row r="161" spans="1:16" ht="15" customHeight="1" x14ac:dyDescent="0.25">
      <c r="A161" s="237"/>
      <c r="B161" s="239"/>
      <c r="C161" s="241"/>
      <c r="D161" s="237"/>
      <c r="E161" s="239"/>
      <c r="F161" s="241"/>
      <c r="G161" s="169"/>
      <c r="H161" s="168"/>
      <c r="I161" s="167"/>
      <c r="J161" s="237"/>
      <c r="K161" s="239"/>
      <c r="L161" s="241"/>
      <c r="M161" s="237"/>
      <c r="N161" s="239"/>
      <c r="O161" s="241"/>
      <c r="P161" s="166">
        <f t="shared" si="4"/>
        <v>0</v>
      </c>
    </row>
    <row r="162" spans="1:16" ht="15" customHeight="1" x14ac:dyDescent="0.25">
      <c r="A162" s="236" t="s">
        <v>1768</v>
      </c>
      <c r="B162" s="238">
        <v>0</v>
      </c>
      <c r="C162" s="240">
        <v>0.14000000000000001</v>
      </c>
      <c r="D162" s="236" t="s">
        <v>1767</v>
      </c>
      <c r="E162" s="238">
        <v>0</v>
      </c>
      <c r="F162" s="240">
        <v>0.13</v>
      </c>
      <c r="G162" s="172" t="s">
        <v>1106</v>
      </c>
      <c r="H162" s="171">
        <v>0</v>
      </c>
      <c r="I162" s="170">
        <v>0.11</v>
      </c>
      <c r="J162" s="236" t="s">
        <v>741</v>
      </c>
      <c r="K162" s="238">
        <v>0.65</v>
      </c>
      <c r="L162" s="240">
        <v>0.16</v>
      </c>
      <c r="M162" s="236" t="s">
        <v>376</v>
      </c>
      <c r="N162" s="238">
        <v>0.65</v>
      </c>
      <c r="O162" s="240">
        <v>0.1</v>
      </c>
      <c r="P162" s="166">
        <f t="shared" si="4"/>
        <v>0.128</v>
      </c>
    </row>
    <row r="163" spans="1:16" ht="15" customHeight="1" x14ac:dyDescent="0.25">
      <c r="A163" s="237"/>
      <c r="B163" s="239"/>
      <c r="C163" s="241"/>
      <c r="D163" s="237"/>
      <c r="E163" s="239"/>
      <c r="F163" s="241"/>
      <c r="G163" s="169"/>
      <c r="H163" s="168"/>
      <c r="I163" s="167"/>
      <c r="J163" s="237"/>
      <c r="K163" s="239"/>
      <c r="L163" s="241"/>
      <c r="M163" s="237"/>
      <c r="N163" s="239"/>
      <c r="O163" s="241"/>
      <c r="P163" s="166">
        <f t="shared" si="4"/>
        <v>0</v>
      </c>
    </row>
    <row r="164" spans="1:16" ht="15" customHeight="1" x14ac:dyDescent="0.25">
      <c r="A164" s="236" t="s">
        <v>1766</v>
      </c>
      <c r="B164" s="238">
        <v>0</v>
      </c>
      <c r="C164" s="240">
        <v>0.15</v>
      </c>
      <c r="D164" s="236" t="s">
        <v>1765</v>
      </c>
      <c r="E164" s="238">
        <v>0</v>
      </c>
      <c r="F164" s="240">
        <v>0.1</v>
      </c>
      <c r="G164" s="172" t="s">
        <v>1105</v>
      </c>
      <c r="H164" s="171">
        <v>0</v>
      </c>
      <c r="I164" s="170">
        <v>0.12</v>
      </c>
      <c r="J164" s="236" t="s">
        <v>740</v>
      </c>
      <c r="K164" s="238">
        <v>0.65</v>
      </c>
      <c r="L164" s="240">
        <v>0.16</v>
      </c>
      <c r="M164" s="236" t="s">
        <v>375</v>
      </c>
      <c r="N164" s="238">
        <v>0.65</v>
      </c>
      <c r="O164" s="240">
        <v>0.14000000000000001</v>
      </c>
      <c r="P164" s="166">
        <f t="shared" si="4"/>
        <v>0.13400000000000001</v>
      </c>
    </row>
    <row r="165" spans="1:16" ht="15" customHeight="1" x14ac:dyDescent="0.25">
      <c r="A165" s="237"/>
      <c r="B165" s="239"/>
      <c r="C165" s="241"/>
      <c r="D165" s="237"/>
      <c r="E165" s="239"/>
      <c r="F165" s="241"/>
      <c r="G165" s="169"/>
      <c r="H165" s="168"/>
      <c r="I165" s="167"/>
      <c r="J165" s="237"/>
      <c r="K165" s="239"/>
      <c r="L165" s="241"/>
      <c r="M165" s="237"/>
      <c r="N165" s="239"/>
      <c r="O165" s="241"/>
      <c r="P165" s="166">
        <f t="shared" si="4"/>
        <v>0</v>
      </c>
    </row>
    <row r="166" spans="1:16" ht="15" customHeight="1" x14ac:dyDescent="0.25">
      <c r="A166" s="236" t="s">
        <v>1764</v>
      </c>
      <c r="B166" s="238">
        <v>0</v>
      </c>
      <c r="C166" s="240">
        <v>0.11</v>
      </c>
      <c r="D166" s="236" t="s">
        <v>1763</v>
      </c>
      <c r="E166" s="238">
        <v>0</v>
      </c>
      <c r="F166" s="240">
        <v>0.12</v>
      </c>
      <c r="G166" s="172" t="s">
        <v>1104</v>
      </c>
      <c r="H166" s="171">
        <v>0</v>
      </c>
      <c r="I166" s="170">
        <v>0.1</v>
      </c>
      <c r="J166" s="236" t="s">
        <v>739</v>
      </c>
      <c r="K166" s="238">
        <v>0.65</v>
      </c>
      <c r="L166" s="240">
        <v>0.16</v>
      </c>
      <c r="M166" s="236" t="s">
        <v>374</v>
      </c>
      <c r="N166" s="238">
        <v>0.65</v>
      </c>
      <c r="O166" s="240">
        <v>0.12</v>
      </c>
      <c r="P166" s="166">
        <f t="shared" si="4"/>
        <v>0.122</v>
      </c>
    </row>
    <row r="167" spans="1:16" ht="15" customHeight="1" x14ac:dyDescent="0.25">
      <c r="A167" s="237"/>
      <c r="B167" s="239"/>
      <c r="C167" s="241"/>
      <c r="D167" s="237"/>
      <c r="E167" s="239"/>
      <c r="F167" s="241"/>
      <c r="G167" s="169"/>
      <c r="H167" s="168"/>
      <c r="I167" s="167"/>
      <c r="J167" s="237"/>
      <c r="K167" s="239"/>
      <c r="L167" s="241"/>
      <c r="M167" s="237"/>
      <c r="N167" s="239"/>
      <c r="O167" s="241"/>
      <c r="P167" s="166">
        <f t="shared" si="4"/>
        <v>0</v>
      </c>
    </row>
    <row r="168" spans="1:16" ht="15" customHeight="1" x14ac:dyDescent="0.25">
      <c r="A168" s="236" t="s">
        <v>1762</v>
      </c>
      <c r="B168" s="238">
        <v>0</v>
      </c>
      <c r="C168" s="240">
        <v>0.15</v>
      </c>
      <c r="D168" s="236" t="s">
        <v>1761</v>
      </c>
      <c r="E168" s="238">
        <v>0</v>
      </c>
      <c r="F168" s="240">
        <v>0.13</v>
      </c>
      <c r="G168" s="172" t="s">
        <v>1103</v>
      </c>
      <c r="H168" s="171">
        <v>0</v>
      </c>
      <c r="I168" s="170">
        <v>0.13</v>
      </c>
      <c r="J168" s="236" t="s">
        <v>738</v>
      </c>
      <c r="K168" s="238">
        <v>0.65</v>
      </c>
      <c r="L168" s="240">
        <v>0.16</v>
      </c>
      <c r="M168" s="236" t="s">
        <v>373</v>
      </c>
      <c r="N168" s="238">
        <v>0.65</v>
      </c>
      <c r="O168" s="240">
        <v>0.15</v>
      </c>
      <c r="P168" s="166">
        <f t="shared" si="4"/>
        <v>0.14400000000000002</v>
      </c>
    </row>
    <row r="169" spans="1:16" ht="15" customHeight="1" x14ac:dyDescent="0.25">
      <c r="A169" s="237"/>
      <c r="B169" s="239"/>
      <c r="C169" s="241"/>
      <c r="D169" s="237"/>
      <c r="E169" s="239"/>
      <c r="F169" s="241"/>
      <c r="G169" s="169"/>
      <c r="H169" s="168"/>
      <c r="I169" s="167"/>
      <c r="J169" s="237"/>
      <c r="K169" s="239"/>
      <c r="L169" s="241"/>
      <c r="M169" s="237"/>
      <c r="N169" s="239"/>
      <c r="O169" s="241"/>
      <c r="P169" s="166">
        <f t="shared" si="4"/>
        <v>0</v>
      </c>
    </row>
    <row r="170" spans="1:16" ht="15" customHeight="1" x14ac:dyDescent="0.25">
      <c r="A170" s="236" t="s">
        <v>1760</v>
      </c>
      <c r="B170" s="238">
        <v>0</v>
      </c>
      <c r="C170" s="240">
        <v>0.2</v>
      </c>
      <c r="D170" s="236" t="s">
        <v>1759</v>
      </c>
      <c r="E170" s="238">
        <v>0</v>
      </c>
      <c r="F170" s="240">
        <v>0.14000000000000001</v>
      </c>
      <c r="G170" s="172" t="s">
        <v>1102</v>
      </c>
      <c r="H170" s="171">
        <v>0</v>
      </c>
      <c r="I170" s="170">
        <v>0.08</v>
      </c>
      <c r="J170" s="236" t="s">
        <v>737</v>
      </c>
      <c r="K170" s="238">
        <v>0.65</v>
      </c>
      <c r="L170" s="240">
        <v>0.14000000000000001</v>
      </c>
      <c r="M170" s="236" t="s">
        <v>372</v>
      </c>
      <c r="N170" s="238">
        <v>0.65</v>
      </c>
      <c r="O170" s="240">
        <v>0.16</v>
      </c>
      <c r="P170" s="166">
        <f t="shared" si="4"/>
        <v>0.14400000000000002</v>
      </c>
    </row>
    <row r="171" spans="1:16" ht="15" customHeight="1" x14ac:dyDescent="0.25">
      <c r="A171" s="237"/>
      <c r="B171" s="239"/>
      <c r="C171" s="241"/>
      <c r="D171" s="237"/>
      <c r="E171" s="239"/>
      <c r="F171" s="241"/>
      <c r="G171" s="169"/>
      <c r="H171" s="168"/>
      <c r="I171" s="167"/>
      <c r="J171" s="237"/>
      <c r="K171" s="239"/>
      <c r="L171" s="241"/>
      <c r="M171" s="237"/>
      <c r="N171" s="239"/>
      <c r="O171" s="241"/>
      <c r="P171" s="166">
        <f t="shared" ref="P171:P202" si="5">(C171+F171+I171+L171+O171)/5</f>
        <v>0</v>
      </c>
    </row>
    <row r="172" spans="1:16" ht="15" customHeight="1" x14ac:dyDescent="0.25">
      <c r="A172" s="236" t="s">
        <v>1758</v>
      </c>
      <c r="B172" s="238">
        <v>0</v>
      </c>
      <c r="C172" s="240">
        <v>0.19</v>
      </c>
      <c r="D172" s="236" t="s">
        <v>1757</v>
      </c>
      <c r="E172" s="238">
        <v>0</v>
      </c>
      <c r="F172" s="240">
        <v>0.12</v>
      </c>
      <c r="G172" s="172" t="s">
        <v>1101</v>
      </c>
      <c r="H172" s="171">
        <v>0</v>
      </c>
      <c r="I172" s="170">
        <v>0.06</v>
      </c>
      <c r="J172" s="236" t="s">
        <v>736</v>
      </c>
      <c r="K172" s="238">
        <v>0.65</v>
      </c>
      <c r="L172" s="240">
        <v>0.1</v>
      </c>
      <c r="M172" s="236" t="s">
        <v>371</v>
      </c>
      <c r="N172" s="238">
        <v>0.65</v>
      </c>
      <c r="O172" s="240">
        <v>0.19</v>
      </c>
      <c r="P172" s="166">
        <f t="shared" si="5"/>
        <v>0.13199999999999998</v>
      </c>
    </row>
    <row r="173" spans="1:16" ht="15" customHeight="1" x14ac:dyDescent="0.25">
      <c r="A173" s="237"/>
      <c r="B173" s="239"/>
      <c r="C173" s="241"/>
      <c r="D173" s="237"/>
      <c r="E173" s="239"/>
      <c r="F173" s="241"/>
      <c r="G173" s="169"/>
      <c r="H173" s="168"/>
      <c r="I173" s="167"/>
      <c r="J173" s="237"/>
      <c r="K173" s="239"/>
      <c r="L173" s="241"/>
      <c r="M173" s="237"/>
      <c r="N173" s="239"/>
      <c r="O173" s="241"/>
      <c r="P173" s="166">
        <f t="shared" si="5"/>
        <v>0</v>
      </c>
    </row>
    <row r="174" spans="1:16" ht="15" customHeight="1" x14ac:dyDescent="0.25">
      <c r="A174" s="236" t="s">
        <v>1756</v>
      </c>
      <c r="B174" s="238">
        <v>0</v>
      </c>
      <c r="C174" s="240">
        <v>0.2</v>
      </c>
      <c r="D174" s="236" t="s">
        <v>1755</v>
      </c>
      <c r="E174" s="238">
        <v>0</v>
      </c>
      <c r="F174" s="240">
        <v>0.11</v>
      </c>
      <c r="G174" s="172" t="s">
        <v>1100</v>
      </c>
      <c r="H174" s="171">
        <v>0</v>
      </c>
      <c r="I174" s="170">
        <v>0.01</v>
      </c>
      <c r="J174" s="236" t="s">
        <v>735</v>
      </c>
      <c r="K174" s="238">
        <v>0.65</v>
      </c>
      <c r="L174" s="240">
        <v>0.13</v>
      </c>
      <c r="M174" s="236" t="s">
        <v>370</v>
      </c>
      <c r="N174" s="238">
        <v>0.65</v>
      </c>
      <c r="O174" s="240">
        <v>0.15</v>
      </c>
      <c r="P174" s="166">
        <f t="shared" si="5"/>
        <v>0.12</v>
      </c>
    </row>
    <row r="175" spans="1:16" ht="15" customHeight="1" x14ac:dyDescent="0.25">
      <c r="A175" s="237"/>
      <c r="B175" s="239"/>
      <c r="C175" s="241"/>
      <c r="D175" s="237"/>
      <c r="E175" s="239"/>
      <c r="F175" s="241"/>
      <c r="G175" s="169"/>
      <c r="H175" s="168"/>
      <c r="I175" s="167"/>
      <c r="J175" s="237"/>
      <c r="K175" s="239"/>
      <c r="L175" s="241"/>
      <c r="M175" s="237"/>
      <c r="N175" s="239"/>
      <c r="O175" s="241"/>
      <c r="P175" s="166">
        <f t="shared" si="5"/>
        <v>0</v>
      </c>
    </row>
    <row r="176" spans="1:16" ht="15" customHeight="1" x14ac:dyDescent="0.25">
      <c r="A176" s="236" t="s">
        <v>1754</v>
      </c>
      <c r="B176" s="238">
        <v>0</v>
      </c>
      <c r="C176" s="240">
        <v>0.16</v>
      </c>
      <c r="D176" s="236" t="s">
        <v>1753</v>
      </c>
      <c r="E176" s="238">
        <v>0</v>
      </c>
      <c r="F176" s="240">
        <v>0.14000000000000001</v>
      </c>
      <c r="G176" s="172" t="s">
        <v>1099</v>
      </c>
      <c r="H176" s="171">
        <v>0</v>
      </c>
      <c r="I176" s="170">
        <v>0.1</v>
      </c>
      <c r="J176" s="236" t="s">
        <v>734</v>
      </c>
      <c r="K176" s="238">
        <v>0.66</v>
      </c>
      <c r="L176" s="240">
        <v>0.06</v>
      </c>
      <c r="M176" s="236" t="s">
        <v>369</v>
      </c>
      <c r="N176" s="238">
        <v>0.66</v>
      </c>
      <c r="O176" s="240">
        <v>0.14000000000000001</v>
      </c>
      <c r="P176" s="166">
        <f t="shared" si="5"/>
        <v>0.12000000000000002</v>
      </c>
    </row>
    <row r="177" spans="1:16" ht="15" customHeight="1" x14ac:dyDescent="0.25">
      <c r="A177" s="237"/>
      <c r="B177" s="239"/>
      <c r="C177" s="241"/>
      <c r="D177" s="237"/>
      <c r="E177" s="239"/>
      <c r="F177" s="241"/>
      <c r="G177" s="169"/>
      <c r="H177" s="168"/>
      <c r="I177" s="167"/>
      <c r="J177" s="237"/>
      <c r="K177" s="239"/>
      <c r="L177" s="241"/>
      <c r="M177" s="237"/>
      <c r="N177" s="239"/>
      <c r="O177" s="241"/>
      <c r="P177" s="166">
        <f t="shared" si="5"/>
        <v>0</v>
      </c>
    </row>
    <row r="178" spans="1:16" ht="15" customHeight="1" x14ac:dyDescent="0.25">
      <c r="A178" s="236" t="s">
        <v>1752</v>
      </c>
      <c r="B178" s="238">
        <v>0</v>
      </c>
      <c r="C178" s="240">
        <v>0.16</v>
      </c>
      <c r="D178" s="236" t="s">
        <v>1751</v>
      </c>
      <c r="E178" s="238">
        <v>0</v>
      </c>
      <c r="F178" s="240">
        <v>0.09</v>
      </c>
      <c r="G178" s="172" t="s">
        <v>1098</v>
      </c>
      <c r="H178" s="171">
        <v>0</v>
      </c>
      <c r="I178" s="170">
        <v>0.13</v>
      </c>
      <c r="J178" s="236" t="s">
        <v>733</v>
      </c>
      <c r="K178" s="238">
        <v>0.66</v>
      </c>
      <c r="L178" s="240">
        <v>0.1</v>
      </c>
      <c r="M178" s="236" t="s">
        <v>368</v>
      </c>
      <c r="N178" s="238">
        <v>0.66</v>
      </c>
      <c r="O178" s="240">
        <v>0.15</v>
      </c>
      <c r="P178" s="166">
        <f t="shared" si="5"/>
        <v>0.126</v>
      </c>
    </row>
    <row r="179" spans="1:16" ht="15" customHeight="1" x14ac:dyDescent="0.25">
      <c r="A179" s="237"/>
      <c r="B179" s="239"/>
      <c r="C179" s="241"/>
      <c r="D179" s="237"/>
      <c r="E179" s="239"/>
      <c r="F179" s="241"/>
      <c r="G179" s="169"/>
      <c r="H179" s="168"/>
      <c r="I179" s="167"/>
      <c r="J179" s="237"/>
      <c r="K179" s="239"/>
      <c r="L179" s="241"/>
      <c r="M179" s="237"/>
      <c r="N179" s="239"/>
      <c r="O179" s="241"/>
      <c r="P179" s="166">
        <f t="shared" si="5"/>
        <v>0</v>
      </c>
    </row>
    <row r="180" spans="1:16" ht="15" customHeight="1" x14ac:dyDescent="0.25">
      <c r="A180" s="236" t="s">
        <v>1750</v>
      </c>
      <c r="B180" s="238">
        <v>0</v>
      </c>
      <c r="C180" s="240">
        <v>0.16</v>
      </c>
      <c r="D180" s="236" t="s">
        <v>1749</v>
      </c>
      <c r="E180" s="238">
        <v>0</v>
      </c>
      <c r="F180" s="240">
        <v>0.05</v>
      </c>
      <c r="G180" s="172" t="s">
        <v>1097</v>
      </c>
      <c r="H180" s="171">
        <v>0</v>
      </c>
      <c r="I180" s="170">
        <v>0.15</v>
      </c>
      <c r="J180" s="236" t="s">
        <v>732</v>
      </c>
      <c r="K180" s="238">
        <v>0.66</v>
      </c>
      <c r="L180" s="240">
        <v>0.1</v>
      </c>
      <c r="M180" s="236" t="s">
        <v>367</v>
      </c>
      <c r="N180" s="238">
        <v>0.66</v>
      </c>
      <c r="O180" s="240">
        <v>0.12</v>
      </c>
      <c r="P180" s="166">
        <f t="shared" si="5"/>
        <v>0.11599999999999999</v>
      </c>
    </row>
    <row r="181" spans="1:16" ht="15" customHeight="1" x14ac:dyDescent="0.25">
      <c r="A181" s="237"/>
      <c r="B181" s="239"/>
      <c r="C181" s="241"/>
      <c r="D181" s="237"/>
      <c r="E181" s="239"/>
      <c r="F181" s="241"/>
      <c r="G181" s="169"/>
      <c r="H181" s="168"/>
      <c r="I181" s="167"/>
      <c r="J181" s="237"/>
      <c r="K181" s="239"/>
      <c r="L181" s="241"/>
      <c r="M181" s="237"/>
      <c r="N181" s="239"/>
      <c r="O181" s="241"/>
      <c r="P181" s="166">
        <f t="shared" si="5"/>
        <v>0</v>
      </c>
    </row>
    <row r="182" spans="1:16" ht="15" customHeight="1" x14ac:dyDescent="0.25">
      <c r="A182" s="236" t="s">
        <v>1748</v>
      </c>
      <c r="B182" s="238">
        <v>0</v>
      </c>
      <c r="C182" s="240">
        <v>0.13</v>
      </c>
      <c r="D182" s="236" t="s">
        <v>1747</v>
      </c>
      <c r="E182" s="238">
        <v>0</v>
      </c>
      <c r="F182" s="240">
        <v>0.09</v>
      </c>
      <c r="G182" s="172" t="s">
        <v>1096</v>
      </c>
      <c r="H182" s="171">
        <v>0</v>
      </c>
      <c r="I182" s="170">
        <v>0.17</v>
      </c>
      <c r="J182" s="236" t="s">
        <v>731</v>
      </c>
      <c r="K182" s="238">
        <v>0.66</v>
      </c>
      <c r="L182" s="240">
        <v>0.14000000000000001</v>
      </c>
      <c r="M182" s="236" t="s">
        <v>366</v>
      </c>
      <c r="N182" s="238">
        <v>0.66</v>
      </c>
      <c r="O182" s="240">
        <v>0.12</v>
      </c>
      <c r="P182" s="166">
        <f t="shared" si="5"/>
        <v>0.13</v>
      </c>
    </row>
    <row r="183" spans="1:16" ht="15" customHeight="1" x14ac:dyDescent="0.25">
      <c r="A183" s="237"/>
      <c r="B183" s="239"/>
      <c r="C183" s="241"/>
      <c r="D183" s="237"/>
      <c r="E183" s="239"/>
      <c r="F183" s="241"/>
      <c r="G183" s="169"/>
      <c r="H183" s="168"/>
      <c r="I183" s="167"/>
      <c r="J183" s="237"/>
      <c r="K183" s="239"/>
      <c r="L183" s="241"/>
      <c r="M183" s="237"/>
      <c r="N183" s="239"/>
      <c r="O183" s="241"/>
      <c r="P183" s="166">
        <f t="shared" si="5"/>
        <v>0</v>
      </c>
    </row>
    <row r="184" spans="1:16" ht="15" customHeight="1" x14ac:dyDescent="0.25">
      <c r="A184" s="236" t="s">
        <v>1746</v>
      </c>
      <c r="B184" s="238">
        <v>0</v>
      </c>
      <c r="C184" s="240">
        <v>0.13</v>
      </c>
      <c r="D184" s="236" t="s">
        <v>1745</v>
      </c>
      <c r="E184" s="238">
        <v>0</v>
      </c>
      <c r="F184" s="240">
        <v>0.13</v>
      </c>
      <c r="G184" s="172" t="s">
        <v>1095</v>
      </c>
      <c r="H184" s="171">
        <v>0</v>
      </c>
      <c r="I184" s="170">
        <v>0.16</v>
      </c>
      <c r="J184" s="236" t="s">
        <v>730</v>
      </c>
      <c r="K184" s="238">
        <v>0.66</v>
      </c>
      <c r="L184" s="240">
        <v>0.12</v>
      </c>
      <c r="M184" s="236" t="s">
        <v>365</v>
      </c>
      <c r="N184" s="238">
        <v>0.66</v>
      </c>
      <c r="O184" s="240">
        <v>0.1</v>
      </c>
      <c r="P184" s="166">
        <f t="shared" si="5"/>
        <v>0.128</v>
      </c>
    </row>
    <row r="185" spans="1:16" ht="15" customHeight="1" x14ac:dyDescent="0.25">
      <c r="A185" s="237"/>
      <c r="B185" s="239"/>
      <c r="C185" s="241"/>
      <c r="D185" s="237"/>
      <c r="E185" s="239"/>
      <c r="F185" s="241"/>
      <c r="G185" s="169"/>
      <c r="H185" s="168"/>
      <c r="I185" s="167"/>
      <c r="J185" s="237"/>
      <c r="K185" s="239"/>
      <c r="L185" s="241"/>
      <c r="M185" s="237"/>
      <c r="N185" s="239"/>
      <c r="O185" s="241"/>
      <c r="P185" s="166">
        <f t="shared" si="5"/>
        <v>0</v>
      </c>
    </row>
    <row r="186" spans="1:16" ht="15" customHeight="1" x14ac:dyDescent="0.25">
      <c r="A186" s="236" t="s">
        <v>1744</v>
      </c>
      <c r="B186" s="238">
        <v>0</v>
      </c>
      <c r="C186" s="240">
        <v>0.15</v>
      </c>
      <c r="D186" s="236" t="s">
        <v>1743</v>
      </c>
      <c r="E186" s="238">
        <v>0</v>
      </c>
      <c r="F186" s="240">
        <v>0.1</v>
      </c>
      <c r="G186" s="172" t="s">
        <v>1094</v>
      </c>
      <c r="H186" s="171">
        <v>0</v>
      </c>
      <c r="I186" s="170">
        <v>0.09</v>
      </c>
      <c r="J186" s="236" t="s">
        <v>729</v>
      </c>
      <c r="K186" s="238">
        <v>0.66</v>
      </c>
      <c r="L186" s="240">
        <v>0.13</v>
      </c>
      <c r="M186" s="236" t="s">
        <v>364</v>
      </c>
      <c r="N186" s="238">
        <v>0.66</v>
      </c>
      <c r="O186" s="240">
        <v>0.1</v>
      </c>
      <c r="P186" s="166">
        <f t="shared" si="5"/>
        <v>0.11399999999999999</v>
      </c>
    </row>
    <row r="187" spans="1:16" ht="15" customHeight="1" x14ac:dyDescent="0.25">
      <c r="A187" s="237"/>
      <c r="B187" s="239"/>
      <c r="C187" s="241"/>
      <c r="D187" s="237"/>
      <c r="E187" s="239"/>
      <c r="F187" s="241"/>
      <c r="G187" s="169"/>
      <c r="H187" s="168"/>
      <c r="I187" s="167"/>
      <c r="J187" s="237"/>
      <c r="K187" s="239"/>
      <c r="L187" s="241"/>
      <c r="M187" s="237"/>
      <c r="N187" s="239"/>
      <c r="O187" s="241"/>
      <c r="P187" s="166">
        <f t="shared" si="5"/>
        <v>0</v>
      </c>
    </row>
    <row r="188" spans="1:16" ht="15" customHeight="1" x14ac:dyDescent="0.25">
      <c r="A188" s="236" t="s">
        <v>1742</v>
      </c>
      <c r="B188" s="238">
        <v>0</v>
      </c>
      <c r="C188" s="240">
        <v>0.15</v>
      </c>
      <c r="D188" s="236" t="s">
        <v>1741</v>
      </c>
      <c r="E188" s="238">
        <v>0</v>
      </c>
      <c r="F188" s="240">
        <v>0.12</v>
      </c>
      <c r="G188" s="172" t="s">
        <v>1093</v>
      </c>
      <c r="H188" s="171">
        <v>0</v>
      </c>
      <c r="I188" s="170">
        <v>0.11</v>
      </c>
      <c r="J188" s="236" t="s">
        <v>728</v>
      </c>
      <c r="K188" s="238">
        <v>0.66</v>
      </c>
      <c r="L188" s="240">
        <v>0.15</v>
      </c>
      <c r="M188" s="236" t="s">
        <v>363</v>
      </c>
      <c r="N188" s="238">
        <v>0.66</v>
      </c>
      <c r="O188" s="240">
        <v>0.03</v>
      </c>
      <c r="P188" s="166">
        <f t="shared" si="5"/>
        <v>0.11200000000000002</v>
      </c>
    </row>
    <row r="189" spans="1:16" ht="15" customHeight="1" x14ac:dyDescent="0.25">
      <c r="A189" s="237"/>
      <c r="B189" s="239"/>
      <c r="C189" s="241"/>
      <c r="D189" s="237"/>
      <c r="E189" s="239"/>
      <c r="F189" s="241"/>
      <c r="G189" s="169"/>
      <c r="H189" s="168"/>
      <c r="I189" s="167"/>
      <c r="J189" s="237"/>
      <c r="K189" s="239"/>
      <c r="L189" s="241"/>
      <c r="M189" s="237"/>
      <c r="N189" s="239"/>
      <c r="O189" s="241"/>
      <c r="P189" s="166">
        <f t="shared" si="5"/>
        <v>0</v>
      </c>
    </row>
    <row r="190" spans="1:16" ht="15" customHeight="1" x14ac:dyDescent="0.25">
      <c r="A190" s="236" t="s">
        <v>1740</v>
      </c>
      <c r="B190" s="238">
        <v>0</v>
      </c>
      <c r="C190" s="240">
        <v>0.13</v>
      </c>
      <c r="D190" s="236" t="s">
        <v>1739</v>
      </c>
      <c r="E190" s="238">
        <v>0</v>
      </c>
      <c r="F190" s="240">
        <v>0.13</v>
      </c>
      <c r="G190" s="172" t="s">
        <v>1092</v>
      </c>
      <c r="H190" s="171">
        <v>0</v>
      </c>
      <c r="I190" s="170">
        <v>0.06</v>
      </c>
      <c r="J190" s="236" t="s">
        <v>727</v>
      </c>
      <c r="K190" s="238">
        <v>0.67</v>
      </c>
      <c r="L190" s="240">
        <v>0.13</v>
      </c>
      <c r="M190" s="236" t="s">
        <v>362</v>
      </c>
      <c r="N190" s="238">
        <v>0.67</v>
      </c>
      <c r="O190" s="240">
        <v>0.04</v>
      </c>
      <c r="P190" s="166">
        <f t="shared" si="5"/>
        <v>9.8000000000000004E-2</v>
      </c>
    </row>
    <row r="191" spans="1:16" ht="15" customHeight="1" x14ac:dyDescent="0.25">
      <c r="A191" s="237"/>
      <c r="B191" s="239"/>
      <c r="C191" s="241"/>
      <c r="D191" s="237"/>
      <c r="E191" s="239"/>
      <c r="F191" s="241"/>
      <c r="G191" s="169"/>
      <c r="H191" s="168"/>
      <c r="I191" s="167"/>
      <c r="J191" s="237"/>
      <c r="K191" s="239"/>
      <c r="L191" s="241"/>
      <c r="M191" s="237"/>
      <c r="N191" s="239"/>
      <c r="O191" s="241"/>
      <c r="P191" s="166">
        <f t="shared" si="5"/>
        <v>0</v>
      </c>
    </row>
    <row r="192" spans="1:16" ht="15" customHeight="1" x14ac:dyDescent="0.25">
      <c r="A192" s="236" t="s">
        <v>1738</v>
      </c>
      <c r="B192" s="238">
        <v>0</v>
      </c>
      <c r="C192" s="240">
        <v>0.15</v>
      </c>
      <c r="D192" s="236" t="s">
        <v>1737</v>
      </c>
      <c r="E192" s="238">
        <v>0</v>
      </c>
      <c r="F192" s="240">
        <v>0.11</v>
      </c>
      <c r="G192" s="172" t="s">
        <v>1091</v>
      </c>
      <c r="H192" s="171">
        <v>0</v>
      </c>
      <c r="I192" s="170">
        <v>0.12</v>
      </c>
      <c r="J192" s="236" t="s">
        <v>726</v>
      </c>
      <c r="K192" s="238">
        <v>0.67</v>
      </c>
      <c r="L192" s="240">
        <v>0.13</v>
      </c>
      <c r="M192" s="236" t="s">
        <v>361</v>
      </c>
      <c r="N192" s="238">
        <v>0.67</v>
      </c>
      <c r="O192" s="240">
        <v>0.1</v>
      </c>
      <c r="P192" s="166">
        <f t="shared" si="5"/>
        <v>0.122</v>
      </c>
    </row>
    <row r="193" spans="1:17" ht="15" customHeight="1" x14ac:dyDescent="0.25">
      <c r="A193" s="237"/>
      <c r="B193" s="239"/>
      <c r="C193" s="241"/>
      <c r="D193" s="237"/>
      <c r="E193" s="239"/>
      <c r="F193" s="241"/>
      <c r="G193" s="169"/>
      <c r="H193" s="168"/>
      <c r="I193" s="167"/>
      <c r="J193" s="237"/>
      <c r="K193" s="239"/>
      <c r="L193" s="241"/>
      <c r="M193" s="237"/>
      <c r="N193" s="239"/>
      <c r="O193" s="241"/>
      <c r="P193" s="166">
        <f t="shared" si="5"/>
        <v>0</v>
      </c>
    </row>
    <row r="194" spans="1:17" ht="15" customHeight="1" x14ac:dyDescent="0.25">
      <c r="A194" s="236" t="s">
        <v>1736</v>
      </c>
      <c r="B194" s="238">
        <v>0</v>
      </c>
      <c r="C194" s="240">
        <v>0.19</v>
      </c>
      <c r="D194" s="236" t="s">
        <v>1735</v>
      </c>
      <c r="E194" s="238">
        <v>0</v>
      </c>
      <c r="F194" s="240">
        <v>0.1</v>
      </c>
      <c r="G194" s="172" t="s">
        <v>1090</v>
      </c>
      <c r="H194" s="171">
        <v>0</v>
      </c>
      <c r="I194" s="170">
        <v>0.15</v>
      </c>
      <c r="J194" s="236" t="s">
        <v>725</v>
      </c>
      <c r="K194" s="238">
        <v>0.67</v>
      </c>
      <c r="L194" s="240">
        <v>0.12</v>
      </c>
      <c r="M194" s="236" t="s">
        <v>360</v>
      </c>
      <c r="N194" s="238">
        <v>0.67</v>
      </c>
      <c r="O194" s="240">
        <v>0.14000000000000001</v>
      </c>
      <c r="P194" s="166">
        <f t="shared" si="5"/>
        <v>0.14000000000000001</v>
      </c>
    </row>
    <row r="195" spans="1:17" ht="15" customHeight="1" x14ac:dyDescent="0.25">
      <c r="A195" s="237"/>
      <c r="B195" s="239"/>
      <c r="C195" s="241"/>
      <c r="D195" s="237"/>
      <c r="E195" s="239"/>
      <c r="F195" s="241"/>
      <c r="G195" s="169"/>
      <c r="H195" s="168"/>
      <c r="I195" s="167"/>
      <c r="J195" s="237"/>
      <c r="K195" s="239"/>
      <c r="L195" s="241"/>
      <c r="M195" s="237"/>
      <c r="N195" s="239"/>
      <c r="O195" s="241"/>
      <c r="P195" s="166">
        <f t="shared" si="5"/>
        <v>0</v>
      </c>
    </row>
    <row r="196" spans="1:17" ht="15" customHeight="1" x14ac:dyDescent="0.25">
      <c r="A196" s="236" t="s">
        <v>1734</v>
      </c>
      <c r="B196" s="238">
        <v>0</v>
      </c>
      <c r="C196" s="240">
        <v>0.2</v>
      </c>
      <c r="D196" s="236" t="s">
        <v>1733</v>
      </c>
      <c r="E196" s="238">
        <v>0</v>
      </c>
      <c r="F196" s="240">
        <v>0.11</v>
      </c>
      <c r="G196" s="172" t="s">
        <v>1089</v>
      </c>
      <c r="H196" s="171">
        <v>0</v>
      </c>
      <c r="I196" s="170">
        <v>0.13</v>
      </c>
      <c r="J196" s="236" t="s">
        <v>724</v>
      </c>
      <c r="K196" s="238">
        <v>0.67</v>
      </c>
      <c r="L196" s="240">
        <v>0.14000000000000001</v>
      </c>
      <c r="M196" s="236" t="s">
        <v>359</v>
      </c>
      <c r="N196" s="238">
        <v>0.67</v>
      </c>
      <c r="O196" s="240">
        <v>0.14000000000000001</v>
      </c>
      <c r="P196" s="166">
        <f t="shared" si="5"/>
        <v>0.14400000000000002</v>
      </c>
    </row>
    <row r="197" spans="1:17" ht="15" customHeight="1" x14ac:dyDescent="0.25">
      <c r="A197" s="237"/>
      <c r="B197" s="239"/>
      <c r="C197" s="241"/>
      <c r="D197" s="237"/>
      <c r="E197" s="239"/>
      <c r="F197" s="241"/>
      <c r="G197" s="169"/>
      <c r="H197" s="168"/>
      <c r="I197" s="167"/>
      <c r="J197" s="237"/>
      <c r="K197" s="239"/>
      <c r="L197" s="241"/>
      <c r="M197" s="237"/>
      <c r="N197" s="239"/>
      <c r="O197" s="241"/>
      <c r="P197" s="166">
        <f t="shared" si="5"/>
        <v>0</v>
      </c>
    </row>
    <row r="198" spans="1:17" ht="15" customHeight="1" x14ac:dyDescent="0.25">
      <c r="A198" s="236" t="s">
        <v>1732</v>
      </c>
      <c r="B198" s="238">
        <v>0</v>
      </c>
      <c r="C198" s="240">
        <v>0.18</v>
      </c>
      <c r="D198" s="236" t="s">
        <v>1731</v>
      </c>
      <c r="E198" s="238">
        <v>0</v>
      </c>
      <c r="F198" s="240">
        <v>0.14000000000000001</v>
      </c>
      <c r="G198" s="172" t="s">
        <v>1088</v>
      </c>
      <c r="H198" s="171">
        <v>0</v>
      </c>
      <c r="I198" s="170">
        <v>0.06</v>
      </c>
      <c r="J198" s="236" t="s">
        <v>723</v>
      </c>
      <c r="K198" s="238">
        <v>0.67</v>
      </c>
      <c r="L198" s="240">
        <v>0.1</v>
      </c>
      <c r="M198" s="236" t="s">
        <v>358</v>
      </c>
      <c r="N198" s="238">
        <v>0.67</v>
      </c>
      <c r="O198" s="240">
        <v>0.14000000000000001</v>
      </c>
      <c r="P198" s="166">
        <f t="shared" si="5"/>
        <v>0.124</v>
      </c>
    </row>
    <row r="199" spans="1:17" ht="15" customHeight="1" x14ac:dyDescent="0.25">
      <c r="A199" s="237"/>
      <c r="B199" s="239"/>
      <c r="C199" s="241"/>
      <c r="D199" s="237"/>
      <c r="E199" s="239"/>
      <c r="F199" s="241"/>
      <c r="G199" s="169"/>
      <c r="H199" s="168"/>
      <c r="I199" s="167"/>
      <c r="J199" s="237"/>
      <c r="K199" s="239"/>
      <c r="L199" s="241"/>
      <c r="M199" s="237"/>
      <c r="N199" s="239"/>
      <c r="O199" s="241"/>
      <c r="P199" s="166">
        <f t="shared" si="5"/>
        <v>0</v>
      </c>
    </row>
    <row r="200" spans="1:17" ht="15" customHeight="1" x14ac:dyDescent="0.25">
      <c r="A200" s="236" t="s">
        <v>1730</v>
      </c>
      <c r="B200" s="238">
        <v>0</v>
      </c>
      <c r="C200" s="240">
        <v>0.09</v>
      </c>
      <c r="D200" s="236" t="s">
        <v>1729</v>
      </c>
      <c r="E200" s="238">
        <v>0</v>
      </c>
      <c r="F200" s="240">
        <v>0.16</v>
      </c>
      <c r="G200" s="172" t="s">
        <v>1087</v>
      </c>
      <c r="H200" s="171">
        <v>0</v>
      </c>
      <c r="I200" s="170">
        <v>0.09</v>
      </c>
      <c r="J200" s="236" t="s">
        <v>722</v>
      </c>
      <c r="K200" s="238">
        <v>0.67</v>
      </c>
      <c r="L200" s="240">
        <v>0.12</v>
      </c>
      <c r="M200" s="236" t="s">
        <v>357</v>
      </c>
      <c r="N200" s="238">
        <v>0.67</v>
      </c>
      <c r="O200" s="240">
        <v>0.17</v>
      </c>
      <c r="P200" s="166">
        <f t="shared" si="5"/>
        <v>0.126</v>
      </c>
    </row>
    <row r="201" spans="1:17" ht="15" customHeight="1" x14ac:dyDescent="0.25">
      <c r="A201" s="237"/>
      <c r="B201" s="239"/>
      <c r="C201" s="241"/>
      <c r="D201" s="237"/>
      <c r="E201" s="239"/>
      <c r="F201" s="241"/>
      <c r="G201" s="169"/>
      <c r="H201" s="168"/>
      <c r="I201" s="167"/>
      <c r="J201" s="237"/>
      <c r="K201" s="239"/>
      <c r="L201" s="241"/>
      <c r="M201" s="237"/>
      <c r="N201" s="239"/>
      <c r="O201" s="241"/>
      <c r="P201" s="166">
        <f t="shared" si="5"/>
        <v>0</v>
      </c>
    </row>
    <row r="202" spans="1:17" ht="15" customHeight="1" x14ac:dyDescent="0.25">
      <c r="A202" s="236" t="s">
        <v>1728</v>
      </c>
      <c r="B202" s="238">
        <v>0</v>
      </c>
      <c r="C202" s="240">
        <v>0.09</v>
      </c>
      <c r="D202" s="236" t="s">
        <v>1727</v>
      </c>
      <c r="E202" s="238">
        <v>0</v>
      </c>
      <c r="F202" s="240">
        <v>0.19</v>
      </c>
      <c r="G202" s="172" t="s">
        <v>1086</v>
      </c>
      <c r="H202" s="171">
        <v>0</v>
      </c>
      <c r="I202" s="170">
        <v>0.06</v>
      </c>
      <c r="J202" s="236" t="s">
        <v>721</v>
      </c>
      <c r="K202" s="238">
        <v>0.67</v>
      </c>
      <c r="L202" s="240">
        <v>0.1</v>
      </c>
      <c r="M202" s="236" t="s">
        <v>356</v>
      </c>
      <c r="N202" s="238">
        <v>0.67</v>
      </c>
      <c r="O202" s="240">
        <v>0.14000000000000001</v>
      </c>
      <c r="P202" s="166">
        <f t="shared" si="5"/>
        <v>0.11600000000000002</v>
      </c>
    </row>
    <row r="203" spans="1:17" ht="15" customHeight="1" x14ac:dyDescent="0.25">
      <c r="A203" s="237"/>
      <c r="B203" s="239"/>
      <c r="C203" s="241"/>
      <c r="D203" s="237"/>
      <c r="E203" s="239"/>
      <c r="F203" s="241"/>
      <c r="J203" s="237"/>
      <c r="K203" s="239"/>
      <c r="L203" s="241"/>
      <c r="M203" s="237"/>
      <c r="N203" s="239"/>
      <c r="O203" s="241"/>
      <c r="P203" s="166">
        <f>(C203+F203+I202+L203+O203)/5</f>
        <v>1.2E-2</v>
      </c>
    </row>
    <row r="204" spans="1:17" ht="15" customHeight="1" x14ac:dyDescent="0.25">
      <c r="A204" s="175"/>
      <c r="B204" s="174"/>
      <c r="C204" s="173"/>
      <c r="D204" s="175"/>
      <c r="E204" s="174"/>
      <c r="F204" s="173"/>
      <c r="J204" s="175"/>
      <c r="K204" s="174"/>
      <c r="L204" s="173"/>
      <c r="M204" s="175"/>
      <c r="N204" s="174"/>
      <c r="O204" s="173"/>
      <c r="P204" s="166"/>
      <c r="Q204" s="166">
        <f>SUM(P142:P203)</f>
        <v>3.83</v>
      </c>
    </row>
    <row r="205" spans="1:17" ht="15" customHeight="1" x14ac:dyDescent="0.25">
      <c r="A205" s="175"/>
      <c r="B205" s="174"/>
      <c r="C205" s="173"/>
      <c r="D205" s="175"/>
      <c r="E205" s="174"/>
      <c r="F205" s="173"/>
      <c r="G205" s="169"/>
      <c r="H205" s="168"/>
      <c r="I205" s="167"/>
      <c r="J205" s="175"/>
      <c r="K205" s="174"/>
      <c r="L205" s="173"/>
      <c r="M205" s="175"/>
      <c r="N205" s="174"/>
      <c r="O205" s="173"/>
      <c r="P205" s="166">
        <f t="shared" ref="P205:P236" si="6">(C205+F205+I205+L205+O205)/5</f>
        <v>0</v>
      </c>
    </row>
    <row r="206" spans="1:17" ht="15" customHeight="1" x14ac:dyDescent="0.25">
      <c r="A206" s="236" t="s">
        <v>1726</v>
      </c>
      <c r="B206" s="238">
        <v>0</v>
      </c>
      <c r="C206" s="240">
        <v>0.13</v>
      </c>
      <c r="D206" s="236" t="s">
        <v>1725</v>
      </c>
      <c r="E206" s="238">
        <v>0</v>
      </c>
      <c r="F206" s="240">
        <v>0.19</v>
      </c>
      <c r="G206" s="172" t="s">
        <v>1085</v>
      </c>
      <c r="H206" s="171">
        <v>0</v>
      </c>
      <c r="I206" s="170">
        <v>0.16</v>
      </c>
      <c r="J206" s="236" t="s">
        <v>720</v>
      </c>
      <c r="K206" s="238">
        <v>0.67</v>
      </c>
      <c r="L206" s="240">
        <v>0.13</v>
      </c>
      <c r="M206" s="236" t="s">
        <v>355</v>
      </c>
      <c r="N206" s="238">
        <v>0.67</v>
      </c>
      <c r="O206" s="240">
        <v>0.14000000000000001</v>
      </c>
      <c r="P206" s="166">
        <f t="shared" si="6"/>
        <v>0.15</v>
      </c>
    </row>
    <row r="207" spans="1:17" ht="15" customHeight="1" x14ac:dyDescent="0.25">
      <c r="A207" s="237"/>
      <c r="B207" s="239"/>
      <c r="C207" s="241"/>
      <c r="D207" s="237"/>
      <c r="E207" s="239"/>
      <c r="F207" s="241"/>
      <c r="G207" s="169"/>
      <c r="H207" s="168"/>
      <c r="I207" s="167"/>
      <c r="J207" s="237"/>
      <c r="K207" s="239"/>
      <c r="L207" s="241"/>
      <c r="M207" s="237"/>
      <c r="N207" s="239"/>
      <c r="O207" s="241"/>
      <c r="P207" s="166">
        <f t="shared" si="6"/>
        <v>0</v>
      </c>
    </row>
    <row r="208" spans="1:17" ht="15" customHeight="1" x14ac:dyDescent="0.25">
      <c r="A208" s="236" t="s">
        <v>1724</v>
      </c>
      <c r="B208" s="238">
        <v>0</v>
      </c>
      <c r="C208" s="240">
        <v>0.14000000000000001</v>
      </c>
      <c r="D208" s="236" t="s">
        <v>1723</v>
      </c>
      <c r="E208" s="238">
        <v>0</v>
      </c>
      <c r="F208" s="240">
        <v>0.06</v>
      </c>
      <c r="G208" s="172" t="s">
        <v>1084</v>
      </c>
      <c r="H208" s="171">
        <v>0</v>
      </c>
      <c r="I208" s="170">
        <v>0.18</v>
      </c>
      <c r="J208" s="236" t="s">
        <v>719</v>
      </c>
      <c r="K208" s="238">
        <v>0.67</v>
      </c>
      <c r="L208" s="240">
        <v>0.12</v>
      </c>
      <c r="M208" s="236" t="s">
        <v>354</v>
      </c>
      <c r="N208" s="238">
        <v>0.67</v>
      </c>
      <c r="O208" s="240">
        <v>0.14000000000000001</v>
      </c>
      <c r="P208" s="166">
        <f t="shared" si="6"/>
        <v>0.128</v>
      </c>
    </row>
    <row r="209" spans="1:16" ht="15" customHeight="1" x14ac:dyDescent="0.25">
      <c r="A209" s="237"/>
      <c r="B209" s="239"/>
      <c r="C209" s="241"/>
      <c r="D209" s="237"/>
      <c r="E209" s="239"/>
      <c r="F209" s="241"/>
      <c r="G209" s="169"/>
      <c r="H209" s="168"/>
      <c r="I209" s="167"/>
      <c r="J209" s="237"/>
      <c r="K209" s="239"/>
      <c r="L209" s="241"/>
      <c r="M209" s="237"/>
      <c r="N209" s="239"/>
      <c r="O209" s="241"/>
      <c r="P209" s="166">
        <f t="shared" si="6"/>
        <v>0</v>
      </c>
    </row>
    <row r="210" spans="1:16" ht="15" customHeight="1" x14ac:dyDescent="0.25">
      <c r="A210" s="236" t="s">
        <v>1722</v>
      </c>
      <c r="B210" s="238">
        <v>0</v>
      </c>
      <c r="C210" s="240">
        <v>0.14000000000000001</v>
      </c>
      <c r="D210" s="236" t="s">
        <v>1721</v>
      </c>
      <c r="E210" s="238">
        <v>0</v>
      </c>
      <c r="F210" s="240">
        <v>0.15</v>
      </c>
      <c r="G210" s="172" t="s">
        <v>1083</v>
      </c>
      <c r="H210" s="171">
        <v>0</v>
      </c>
      <c r="I210" s="170">
        <v>0.19</v>
      </c>
      <c r="J210" s="236" t="s">
        <v>718</v>
      </c>
      <c r="K210" s="238">
        <v>0.67</v>
      </c>
      <c r="L210" s="240">
        <v>0.15</v>
      </c>
      <c r="M210" s="236" t="s">
        <v>353</v>
      </c>
      <c r="N210" s="238">
        <v>0.67</v>
      </c>
      <c r="O210" s="240">
        <v>0.16</v>
      </c>
      <c r="P210" s="166">
        <f t="shared" si="6"/>
        <v>0.158</v>
      </c>
    </row>
    <row r="211" spans="1:16" ht="15" customHeight="1" x14ac:dyDescent="0.25">
      <c r="A211" s="237"/>
      <c r="B211" s="239"/>
      <c r="C211" s="241"/>
      <c r="D211" s="237"/>
      <c r="E211" s="239"/>
      <c r="F211" s="241"/>
      <c r="G211" s="169"/>
      <c r="H211" s="168"/>
      <c r="I211" s="167"/>
      <c r="J211" s="237"/>
      <c r="K211" s="239"/>
      <c r="L211" s="241"/>
      <c r="M211" s="237"/>
      <c r="N211" s="239"/>
      <c r="O211" s="241"/>
      <c r="P211" s="166">
        <f t="shared" si="6"/>
        <v>0</v>
      </c>
    </row>
    <row r="212" spans="1:16" ht="15" customHeight="1" x14ac:dyDescent="0.25">
      <c r="A212" s="236" t="s">
        <v>1720</v>
      </c>
      <c r="B212" s="238">
        <v>0</v>
      </c>
      <c r="C212" s="240">
        <v>0.14000000000000001</v>
      </c>
      <c r="D212" s="236" t="s">
        <v>1719</v>
      </c>
      <c r="E212" s="238">
        <v>0</v>
      </c>
      <c r="F212" s="240">
        <v>0.18</v>
      </c>
      <c r="G212" s="172" t="s">
        <v>1082</v>
      </c>
      <c r="H212" s="171">
        <v>0</v>
      </c>
      <c r="I212" s="170">
        <v>0.16</v>
      </c>
      <c r="J212" s="236" t="s">
        <v>717</v>
      </c>
      <c r="K212" s="238">
        <v>0.67</v>
      </c>
      <c r="L212" s="240">
        <v>0.13</v>
      </c>
      <c r="M212" s="236" t="s">
        <v>352</v>
      </c>
      <c r="N212" s="238">
        <v>0.67</v>
      </c>
      <c r="O212" s="240">
        <v>0.12</v>
      </c>
      <c r="P212" s="166">
        <f t="shared" si="6"/>
        <v>0.14599999999999999</v>
      </c>
    </row>
    <row r="213" spans="1:16" ht="15" customHeight="1" x14ac:dyDescent="0.25">
      <c r="A213" s="237"/>
      <c r="B213" s="239"/>
      <c r="C213" s="241"/>
      <c r="D213" s="237"/>
      <c r="E213" s="239"/>
      <c r="F213" s="241"/>
      <c r="G213" s="169"/>
      <c r="H213" s="168"/>
      <c r="I213" s="167"/>
      <c r="J213" s="237"/>
      <c r="K213" s="239"/>
      <c r="L213" s="241"/>
      <c r="M213" s="237"/>
      <c r="N213" s="239"/>
      <c r="O213" s="241"/>
      <c r="P213" s="166">
        <f t="shared" si="6"/>
        <v>0</v>
      </c>
    </row>
    <row r="214" spans="1:16" ht="15" customHeight="1" x14ac:dyDescent="0.25">
      <c r="A214" s="236" t="s">
        <v>1718</v>
      </c>
      <c r="B214" s="238">
        <v>0</v>
      </c>
      <c r="C214" s="240">
        <v>0.1</v>
      </c>
      <c r="D214" s="236" t="s">
        <v>1717</v>
      </c>
      <c r="E214" s="238">
        <v>0</v>
      </c>
      <c r="F214" s="240">
        <v>0.15</v>
      </c>
      <c r="G214" s="172" t="s">
        <v>1081</v>
      </c>
      <c r="H214" s="171">
        <v>0</v>
      </c>
      <c r="I214" s="170">
        <v>0.12</v>
      </c>
      <c r="J214" s="236" t="s">
        <v>716</v>
      </c>
      <c r="K214" s="238">
        <v>0.67</v>
      </c>
      <c r="L214" s="240">
        <v>0.08</v>
      </c>
      <c r="M214" s="236" t="s">
        <v>351</v>
      </c>
      <c r="N214" s="238">
        <v>0.67</v>
      </c>
      <c r="O214" s="240">
        <v>0.14000000000000001</v>
      </c>
      <c r="P214" s="166">
        <f t="shared" si="6"/>
        <v>0.11800000000000002</v>
      </c>
    </row>
    <row r="215" spans="1:16" ht="15" customHeight="1" x14ac:dyDescent="0.25">
      <c r="A215" s="237"/>
      <c r="B215" s="239"/>
      <c r="C215" s="241"/>
      <c r="D215" s="237"/>
      <c r="E215" s="239"/>
      <c r="F215" s="241"/>
      <c r="G215" s="169"/>
      <c r="H215" s="168"/>
      <c r="I215" s="167"/>
      <c r="J215" s="237"/>
      <c r="K215" s="239"/>
      <c r="L215" s="241"/>
      <c r="M215" s="237"/>
      <c r="N215" s="239"/>
      <c r="O215" s="241"/>
      <c r="P215" s="166">
        <f t="shared" si="6"/>
        <v>0</v>
      </c>
    </row>
    <row r="216" spans="1:16" ht="15" customHeight="1" x14ac:dyDescent="0.25">
      <c r="A216" s="236" t="s">
        <v>1716</v>
      </c>
      <c r="B216" s="238">
        <v>0</v>
      </c>
      <c r="C216" s="240">
        <v>0.17</v>
      </c>
      <c r="D216" s="236" t="s">
        <v>1715</v>
      </c>
      <c r="E216" s="238">
        <v>0</v>
      </c>
      <c r="F216" s="240">
        <v>7.0000000000000007E-2</v>
      </c>
      <c r="G216" s="172" t="s">
        <v>1080</v>
      </c>
      <c r="H216" s="171">
        <v>0</v>
      </c>
      <c r="I216" s="170">
        <v>0.17</v>
      </c>
      <c r="J216" s="236" t="s">
        <v>715</v>
      </c>
      <c r="K216" s="238">
        <v>0.67</v>
      </c>
      <c r="L216" s="240">
        <v>0.12</v>
      </c>
      <c r="M216" s="236" t="s">
        <v>350</v>
      </c>
      <c r="N216" s="238">
        <v>0.67</v>
      </c>
      <c r="O216" s="240">
        <v>0.19</v>
      </c>
      <c r="P216" s="166">
        <f t="shared" si="6"/>
        <v>0.14399999999999999</v>
      </c>
    </row>
    <row r="217" spans="1:16" ht="15" customHeight="1" x14ac:dyDescent="0.25">
      <c r="A217" s="237"/>
      <c r="B217" s="239"/>
      <c r="C217" s="241"/>
      <c r="D217" s="237"/>
      <c r="E217" s="239"/>
      <c r="F217" s="241"/>
      <c r="G217" s="169"/>
      <c r="H217" s="168"/>
      <c r="I217" s="167"/>
      <c r="J217" s="237"/>
      <c r="K217" s="239"/>
      <c r="L217" s="241"/>
      <c r="M217" s="237"/>
      <c r="N217" s="239"/>
      <c r="O217" s="241"/>
      <c r="P217" s="166">
        <f t="shared" si="6"/>
        <v>0</v>
      </c>
    </row>
    <row r="218" spans="1:16" ht="15" customHeight="1" x14ac:dyDescent="0.25">
      <c r="A218" s="236" t="s">
        <v>1714</v>
      </c>
      <c r="B218" s="238">
        <v>0</v>
      </c>
      <c r="C218" s="240">
        <v>0.22</v>
      </c>
      <c r="D218" s="236" t="s">
        <v>1713</v>
      </c>
      <c r="E218" s="238">
        <v>0</v>
      </c>
      <c r="F218" s="240">
        <v>7.0000000000000007E-2</v>
      </c>
      <c r="G218" s="172" t="s">
        <v>1079</v>
      </c>
      <c r="H218" s="171">
        <v>0</v>
      </c>
      <c r="I218" s="170">
        <v>0.2</v>
      </c>
      <c r="J218" s="236" t="s">
        <v>714</v>
      </c>
      <c r="K218" s="238">
        <v>0.67</v>
      </c>
      <c r="L218" s="240">
        <v>0.11</v>
      </c>
      <c r="M218" s="236" t="s">
        <v>349</v>
      </c>
      <c r="N218" s="238">
        <v>0.67</v>
      </c>
      <c r="O218" s="240">
        <v>0.2</v>
      </c>
      <c r="P218" s="166">
        <f t="shared" si="6"/>
        <v>0.16</v>
      </c>
    </row>
    <row r="219" spans="1:16" ht="15" customHeight="1" x14ac:dyDescent="0.25">
      <c r="A219" s="237"/>
      <c r="B219" s="239"/>
      <c r="C219" s="241"/>
      <c r="D219" s="237"/>
      <c r="E219" s="239"/>
      <c r="F219" s="241"/>
      <c r="G219" s="169"/>
      <c r="H219" s="168"/>
      <c r="I219" s="167"/>
      <c r="J219" s="237"/>
      <c r="K219" s="239"/>
      <c r="L219" s="241"/>
      <c r="M219" s="237"/>
      <c r="N219" s="239"/>
      <c r="O219" s="241"/>
      <c r="P219" s="166">
        <f t="shared" si="6"/>
        <v>0</v>
      </c>
    </row>
    <row r="220" spans="1:16" ht="15" customHeight="1" x14ac:dyDescent="0.25">
      <c r="A220" s="236" t="s">
        <v>1712</v>
      </c>
      <c r="B220" s="238">
        <v>0</v>
      </c>
      <c r="C220" s="240">
        <v>0.2</v>
      </c>
      <c r="D220" s="236" t="s">
        <v>1711</v>
      </c>
      <c r="E220" s="238">
        <v>0</v>
      </c>
      <c r="F220" s="240">
        <v>0.12</v>
      </c>
      <c r="G220" s="172" t="s">
        <v>1078</v>
      </c>
      <c r="H220" s="171">
        <v>0</v>
      </c>
      <c r="I220" s="170">
        <v>0.19</v>
      </c>
      <c r="J220" s="236" t="s">
        <v>713</v>
      </c>
      <c r="K220" s="238">
        <v>0.68</v>
      </c>
      <c r="L220" s="240">
        <v>0.14000000000000001</v>
      </c>
      <c r="M220" s="236" t="s">
        <v>348</v>
      </c>
      <c r="N220" s="238">
        <v>0.68</v>
      </c>
      <c r="O220" s="240">
        <v>0.22</v>
      </c>
      <c r="P220" s="166">
        <f t="shared" si="6"/>
        <v>0.17399999999999999</v>
      </c>
    </row>
    <row r="221" spans="1:16" ht="15" customHeight="1" x14ac:dyDescent="0.25">
      <c r="A221" s="237"/>
      <c r="B221" s="239"/>
      <c r="C221" s="241"/>
      <c r="D221" s="237"/>
      <c r="E221" s="239"/>
      <c r="F221" s="241"/>
      <c r="G221" s="169"/>
      <c r="H221" s="168"/>
      <c r="I221" s="167"/>
      <c r="J221" s="237"/>
      <c r="K221" s="239"/>
      <c r="L221" s="241"/>
      <c r="M221" s="237"/>
      <c r="N221" s="239"/>
      <c r="O221" s="241"/>
      <c r="P221" s="166">
        <f t="shared" si="6"/>
        <v>0</v>
      </c>
    </row>
    <row r="222" spans="1:16" ht="15" customHeight="1" x14ac:dyDescent="0.25">
      <c r="A222" s="236" t="s">
        <v>1710</v>
      </c>
      <c r="B222" s="238">
        <v>0</v>
      </c>
      <c r="C222" s="240">
        <v>0.16</v>
      </c>
      <c r="D222" s="236" t="s">
        <v>1709</v>
      </c>
      <c r="E222" s="238">
        <v>0</v>
      </c>
      <c r="F222" s="240">
        <v>0.13</v>
      </c>
      <c r="G222" s="172" t="s">
        <v>1077</v>
      </c>
      <c r="H222" s="171">
        <v>0</v>
      </c>
      <c r="I222" s="170">
        <v>0.19</v>
      </c>
      <c r="J222" s="236" t="s">
        <v>712</v>
      </c>
      <c r="K222" s="238">
        <v>0.68</v>
      </c>
      <c r="L222" s="240">
        <v>0.18</v>
      </c>
      <c r="M222" s="236" t="s">
        <v>347</v>
      </c>
      <c r="N222" s="238">
        <v>0.68</v>
      </c>
      <c r="O222" s="240">
        <v>0.19</v>
      </c>
      <c r="P222" s="166">
        <f t="shared" si="6"/>
        <v>0.17</v>
      </c>
    </row>
    <row r="223" spans="1:16" ht="15" customHeight="1" x14ac:dyDescent="0.25">
      <c r="A223" s="237"/>
      <c r="B223" s="239"/>
      <c r="C223" s="241"/>
      <c r="D223" s="237"/>
      <c r="E223" s="239"/>
      <c r="F223" s="241"/>
      <c r="G223" s="169"/>
      <c r="H223" s="168"/>
      <c r="I223" s="167"/>
      <c r="J223" s="237"/>
      <c r="K223" s="239"/>
      <c r="L223" s="241"/>
      <c r="M223" s="237"/>
      <c r="N223" s="239"/>
      <c r="O223" s="241"/>
      <c r="P223" s="166">
        <f t="shared" si="6"/>
        <v>0</v>
      </c>
    </row>
    <row r="224" spans="1:16" ht="15" customHeight="1" x14ac:dyDescent="0.25">
      <c r="A224" s="236" t="s">
        <v>1708</v>
      </c>
      <c r="B224" s="238">
        <v>0</v>
      </c>
      <c r="C224" s="240">
        <v>0.13</v>
      </c>
      <c r="D224" s="236" t="s">
        <v>1707</v>
      </c>
      <c r="E224" s="238">
        <v>0</v>
      </c>
      <c r="F224" s="240">
        <v>0.16</v>
      </c>
      <c r="G224" s="172" t="s">
        <v>1076</v>
      </c>
      <c r="H224" s="171">
        <v>0</v>
      </c>
      <c r="I224" s="170">
        <v>0.15</v>
      </c>
      <c r="J224" s="236" t="s">
        <v>711</v>
      </c>
      <c r="K224" s="238">
        <v>0.68</v>
      </c>
      <c r="L224" s="240">
        <v>0.2</v>
      </c>
      <c r="M224" s="236" t="s">
        <v>346</v>
      </c>
      <c r="N224" s="238">
        <v>0.68</v>
      </c>
      <c r="O224" s="240">
        <v>0.15</v>
      </c>
      <c r="P224" s="166">
        <f t="shared" si="6"/>
        <v>0.15800000000000003</v>
      </c>
    </row>
    <row r="225" spans="1:16" ht="15" customHeight="1" x14ac:dyDescent="0.25">
      <c r="A225" s="237"/>
      <c r="B225" s="239"/>
      <c r="C225" s="241"/>
      <c r="D225" s="237"/>
      <c r="E225" s="239"/>
      <c r="F225" s="241"/>
      <c r="G225" s="169"/>
      <c r="H225" s="168"/>
      <c r="I225" s="167"/>
      <c r="J225" s="237"/>
      <c r="K225" s="239"/>
      <c r="L225" s="241"/>
      <c r="M225" s="237"/>
      <c r="N225" s="239"/>
      <c r="O225" s="241"/>
      <c r="P225" s="166">
        <f t="shared" si="6"/>
        <v>0</v>
      </c>
    </row>
    <row r="226" spans="1:16" ht="15" customHeight="1" x14ac:dyDescent="0.25">
      <c r="A226" s="236" t="s">
        <v>1706</v>
      </c>
      <c r="B226" s="238">
        <v>0</v>
      </c>
      <c r="C226" s="240">
        <v>0.08</v>
      </c>
      <c r="D226" s="236" t="s">
        <v>1705</v>
      </c>
      <c r="E226" s="238">
        <v>0</v>
      </c>
      <c r="F226" s="240">
        <v>0.16</v>
      </c>
      <c r="G226" s="172" t="s">
        <v>1075</v>
      </c>
      <c r="H226" s="171">
        <v>0</v>
      </c>
      <c r="I226" s="170">
        <v>0.11</v>
      </c>
      <c r="J226" s="236" t="s">
        <v>710</v>
      </c>
      <c r="K226" s="238">
        <v>0.68</v>
      </c>
      <c r="L226" s="240">
        <v>0.16</v>
      </c>
      <c r="M226" s="236" t="s">
        <v>345</v>
      </c>
      <c r="N226" s="238">
        <v>0.68</v>
      </c>
      <c r="O226" s="240">
        <v>0.19</v>
      </c>
      <c r="P226" s="166">
        <f t="shared" si="6"/>
        <v>0.13999999999999999</v>
      </c>
    </row>
    <row r="227" spans="1:16" ht="15" customHeight="1" x14ac:dyDescent="0.25">
      <c r="A227" s="237"/>
      <c r="B227" s="239"/>
      <c r="C227" s="241"/>
      <c r="D227" s="237"/>
      <c r="E227" s="239"/>
      <c r="F227" s="241"/>
      <c r="G227" s="169"/>
      <c r="H227" s="168"/>
      <c r="I227" s="167"/>
      <c r="J227" s="237"/>
      <c r="K227" s="239"/>
      <c r="L227" s="241"/>
      <c r="M227" s="237"/>
      <c r="N227" s="239"/>
      <c r="O227" s="241"/>
      <c r="P227" s="166">
        <f t="shared" si="6"/>
        <v>0</v>
      </c>
    </row>
    <row r="228" spans="1:16" ht="15" customHeight="1" x14ac:dyDescent="0.25">
      <c r="A228" s="236" t="s">
        <v>1704</v>
      </c>
      <c r="B228" s="238">
        <v>0</v>
      </c>
      <c r="C228" s="240">
        <v>0.13</v>
      </c>
      <c r="D228" s="236" t="s">
        <v>1703</v>
      </c>
      <c r="E228" s="238">
        <v>0</v>
      </c>
      <c r="F228" s="240">
        <v>0.15</v>
      </c>
      <c r="G228" s="172" t="s">
        <v>1074</v>
      </c>
      <c r="H228" s="171">
        <v>0</v>
      </c>
      <c r="I228" s="170">
        <v>0.14000000000000001</v>
      </c>
      <c r="J228" s="236" t="s">
        <v>709</v>
      </c>
      <c r="K228" s="238">
        <v>0.68</v>
      </c>
      <c r="L228" s="240">
        <v>0.15</v>
      </c>
      <c r="M228" s="236" t="s">
        <v>344</v>
      </c>
      <c r="N228" s="238">
        <v>0.68</v>
      </c>
      <c r="O228" s="240">
        <v>0.12</v>
      </c>
      <c r="P228" s="166">
        <f t="shared" si="6"/>
        <v>0.13800000000000001</v>
      </c>
    </row>
    <row r="229" spans="1:16" ht="15" customHeight="1" x14ac:dyDescent="0.25">
      <c r="A229" s="237"/>
      <c r="B229" s="239"/>
      <c r="C229" s="241"/>
      <c r="D229" s="237"/>
      <c r="E229" s="239"/>
      <c r="F229" s="241"/>
      <c r="G229" s="169"/>
      <c r="H229" s="168"/>
      <c r="I229" s="167"/>
      <c r="J229" s="237"/>
      <c r="K229" s="239"/>
      <c r="L229" s="241"/>
      <c r="M229" s="237"/>
      <c r="N229" s="239"/>
      <c r="O229" s="241"/>
      <c r="P229" s="166">
        <f t="shared" si="6"/>
        <v>0</v>
      </c>
    </row>
    <row r="230" spans="1:16" ht="15" customHeight="1" x14ac:dyDescent="0.25">
      <c r="A230" s="236" t="s">
        <v>1702</v>
      </c>
      <c r="B230" s="238">
        <v>0</v>
      </c>
      <c r="C230" s="240">
        <v>0.14000000000000001</v>
      </c>
      <c r="D230" s="236" t="s">
        <v>1701</v>
      </c>
      <c r="E230" s="238">
        <v>0</v>
      </c>
      <c r="F230" s="240">
        <v>0.13</v>
      </c>
      <c r="G230" s="172" t="s">
        <v>1073</v>
      </c>
      <c r="H230" s="171">
        <v>0</v>
      </c>
      <c r="I230" s="170">
        <v>0.03</v>
      </c>
      <c r="J230" s="236" t="s">
        <v>708</v>
      </c>
      <c r="K230" s="238">
        <v>0.68</v>
      </c>
      <c r="L230" s="240">
        <v>0.03</v>
      </c>
      <c r="M230" s="236" t="s">
        <v>343</v>
      </c>
      <c r="N230" s="238">
        <v>0.68</v>
      </c>
      <c r="O230" s="240">
        <v>0.14000000000000001</v>
      </c>
      <c r="P230" s="166">
        <f t="shared" si="6"/>
        <v>9.4000000000000014E-2</v>
      </c>
    </row>
    <row r="231" spans="1:16" ht="15" customHeight="1" x14ac:dyDescent="0.25">
      <c r="A231" s="237"/>
      <c r="B231" s="239"/>
      <c r="C231" s="241"/>
      <c r="D231" s="237"/>
      <c r="E231" s="239"/>
      <c r="F231" s="241"/>
      <c r="G231" s="169"/>
      <c r="H231" s="168"/>
      <c r="I231" s="167"/>
      <c r="J231" s="237"/>
      <c r="K231" s="239"/>
      <c r="L231" s="241"/>
      <c r="M231" s="237"/>
      <c r="N231" s="239"/>
      <c r="O231" s="241"/>
      <c r="P231" s="166">
        <f t="shared" si="6"/>
        <v>0</v>
      </c>
    </row>
    <row r="232" spans="1:16" ht="15" customHeight="1" x14ac:dyDescent="0.25">
      <c r="A232" s="236" t="s">
        <v>1700</v>
      </c>
      <c r="B232" s="238">
        <v>0</v>
      </c>
      <c r="C232" s="240">
        <v>0.13</v>
      </c>
      <c r="D232" s="236" t="s">
        <v>1699</v>
      </c>
      <c r="E232" s="238">
        <v>0</v>
      </c>
      <c r="F232" s="240">
        <v>0.18</v>
      </c>
      <c r="G232" s="172" t="s">
        <v>1072</v>
      </c>
      <c r="H232" s="171">
        <v>0</v>
      </c>
      <c r="I232" s="170">
        <v>0.15</v>
      </c>
      <c r="J232" s="236" t="s">
        <v>707</v>
      </c>
      <c r="K232" s="238">
        <v>0.68</v>
      </c>
      <c r="L232" s="240">
        <v>7.0000000000000007E-2</v>
      </c>
      <c r="M232" s="236" t="s">
        <v>342</v>
      </c>
      <c r="N232" s="238">
        <v>0.68</v>
      </c>
      <c r="O232" s="240">
        <v>0.19</v>
      </c>
      <c r="P232" s="166">
        <f t="shared" si="6"/>
        <v>0.14399999999999999</v>
      </c>
    </row>
    <row r="233" spans="1:16" ht="15" customHeight="1" x14ac:dyDescent="0.25">
      <c r="A233" s="237"/>
      <c r="B233" s="239"/>
      <c r="C233" s="241"/>
      <c r="D233" s="237"/>
      <c r="E233" s="239"/>
      <c r="F233" s="241"/>
      <c r="G233" s="169"/>
      <c r="H233" s="168"/>
      <c r="I233" s="167"/>
      <c r="J233" s="237"/>
      <c r="K233" s="239"/>
      <c r="L233" s="241"/>
      <c r="M233" s="237"/>
      <c r="N233" s="239"/>
      <c r="O233" s="241"/>
      <c r="P233" s="166">
        <f t="shared" si="6"/>
        <v>0</v>
      </c>
    </row>
    <row r="234" spans="1:16" ht="15" customHeight="1" x14ac:dyDescent="0.25">
      <c r="A234" s="236" t="s">
        <v>1698</v>
      </c>
      <c r="B234" s="238">
        <v>0</v>
      </c>
      <c r="C234" s="240">
        <v>0.14000000000000001</v>
      </c>
      <c r="D234" s="236" t="s">
        <v>1697</v>
      </c>
      <c r="E234" s="238">
        <v>0</v>
      </c>
      <c r="F234" s="240">
        <v>0.19</v>
      </c>
      <c r="G234" s="172" t="s">
        <v>1071</v>
      </c>
      <c r="H234" s="171">
        <v>0</v>
      </c>
      <c r="I234" s="170">
        <v>0.17</v>
      </c>
      <c r="J234" s="236" t="s">
        <v>706</v>
      </c>
      <c r="K234" s="238">
        <v>0.69</v>
      </c>
      <c r="L234" s="240">
        <v>0.09</v>
      </c>
      <c r="M234" s="236" t="s">
        <v>341</v>
      </c>
      <c r="N234" s="238">
        <v>0.69</v>
      </c>
      <c r="O234" s="240">
        <v>0.17</v>
      </c>
      <c r="P234" s="166">
        <f t="shared" si="6"/>
        <v>0.152</v>
      </c>
    </row>
    <row r="235" spans="1:16" ht="15" customHeight="1" x14ac:dyDescent="0.25">
      <c r="A235" s="237"/>
      <c r="B235" s="239"/>
      <c r="C235" s="241"/>
      <c r="D235" s="237"/>
      <c r="E235" s="239"/>
      <c r="F235" s="241"/>
      <c r="G235" s="169"/>
      <c r="H235" s="168"/>
      <c r="I235" s="167"/>
      <c r="J235" s="237"/>
      <c r="K235" s="239"/>
      <c r="L235" s="241"/>
      <c r="M235" s="237"/>
      <c r="N235" s="239"/>
      <c r="O235" s="241"/>
      <c r="P235" s="166">
        <f t="shared" si="6"/>
        <v>0</v>
      </c>
    </row>
    <row r="236" spans="1:16" ht="15" customHeight="1" x14ac:dyDescent="0.25">
      <c r="A236" s="236" t="s">
        <v>1696</v>
      </c>
      <c r="B236" s="238">
        <v>0</v>
      </c>
      <c r="C236" s="240">
        <v>0.15</v>
      </c>
      <c r="D236" s="236" t="s">
        <v>1695</v>
      </c>
      <c r="E236" s="238">
        <v>0</v>
      </c>
      <c r="F236" s="240">
        <v>0.21</v>
      </c>
      <c r="G236" s="172" t="s">
        <v>1070</v>
      </c>
      <c r="H236" s="171">
        <v>0</v>
      </c>
      <c r="I236" s="170">
        <v>0.2</v>
      </c>
      <c r="J236" s="236" t="s">
        <v>705</v>
      </c>
      <c r="K236" s="238">
        <v>0.69</v>
      </c>
      <c r="L236" s="240">
        <v>0.15</v>
      </c>
      <c r="M236" s="236" t="s">
        <v>340</v>
      </c>
      <c r="N236" s="238">
        <v>0.69</v>
      </c>
      <c r="O236" s="240">
        <v>0.16</v>
      </c>
      <c r="P236" s="166">
        <f t="shared" si="6"/>
        <v>0.17400000000000002</v>
      </c>
    </row>
    <row r="237" spans="1:16" ht="15" customHeight="1" x14ac:dyDescent="0.25">
      <c r="A237" s="237"/>
      <c r="B237" s="239"/>
      <c r="C237" s="241"/>
      <c r="D237" s="237"/>
      <c r="E237" s="239"/>
      <c r="F237" s="241"/>
      <c r="G237" s="169"/>
      <c r="H237" s="168"/>
      <c r="I237" s="167"/>
      <c r="J237" s="237"/>
      <c r="K237" s="239"/>
      <c r="L237" s="241"/>
      <c r="M237" s="237"/>
      <c r="N237" s="239"/>
      <c r="O237" s="241"/>
      <c r="P237" s="166">
        <f t="shared" ref="P237:P265" si="7">(C237+F237+I237+L237+O237)/5</f>
        <v>0</v>
      </c>
    </row>
    <row r="238" spans="1:16" ht="15" customHeight="1" x14ac:dyDescent="0.25">
      <c r="A238" s="236" t="s">
        <v>1694</v>
      </c>
      <c r="B238" s="238">
        <v>0</v>
      </c>
      <c r="C238" s="240">
        <v>0.15</v>
      </c>
      <c r="D238" s="236" t="s">
        <v>1693</v>
      </c>
      <c r="E238" s="238">
        <v>0</v>
      </c>
      <c r="F238" s="240">
        <v>0.17</v>
      </c>
      <c r="G238" s="172" t="s">
        <v>1069</v>
      </c>
      <c r="H238" s="171">
        <v>0</v>
      </c>
      <c r="I238" s="170">
        <v>0.21</v>
      </c>
      <c r="J238" s="236" t="s">
        <v>704</v>
      </c>
      <c r="K238" s="238">
        <v>0.69</v>
      </c>
      <c r="L238" s="240">
        <v>0.19</v>
      </c>
      <c r="M238" s="236" t="s">
        <v>339</v>
      </c>
      <c r="N238" s="238">
        <v>0.69</v>
      </c>
      <c r="O238" s="240">
        <v>0.09</v>
      </c>
      <c r="P238" s="166">
        <f t="shared" si="7"/>
        <v>0.16199999999999998</v>
      </c>
    </row>
    <row r="239" spans="1:16" ht="15" customHeight="1" x14ac:dyDescent="0.25">
      <c r="A239" s="237"/>
      <c r="B239" s="239"/>
      <c r="C239" s="241"/>
      <c r="D239" s="237"/>
      <c r="E239" s="239"/>
      <c r="F239" s="241"/>
      <c r="G239" s="169"/>
      <c r="H239" s="168"/>
      <c r="I239" s="167"/>
      <c r="J239" s="237"/>
      <c r="K239" s="239"/>
      <c r="L239" s="241"/>
      <c r="M239" s="237"/>
      <c r="N239" s="239"/>
      <c r="O239" s="241"/>
      <c r="P239" s="166">
        <f t="shared" si="7"/>
        <v>0</v>
      </c>
    </row>
    <row r="240" spans="1:16" ht="15" customHeight="1" x14ac:dyDescent="0.25">
      <c r="A240" s="236" t="s">
        <v>1692</v>
      </c>
      <c r="B240" s="238">
        <v>0</v>
      </c>
      <c r="C240" s="240">
        <v>0.17</v>
      </c>
      <c r="D240" s="236" t="s">
        <v>1691</v>
      </c>
      <c r="E240" s="238">
        <v>0</v>
      </c>
      <c r="F240" s="240">
        <v>7.0000000000000007E-2</v>
      </c>
      <c r="G240" s="172" t="s">
        <v>1068</v>
      </c>
      <c r="H240" s="171">
        <v>0</v>
      </c>
      <c r="I240" s="170">
        <v>0.18</v>
      </c>
      <c r="J240" s="236" t="s">
        <v>703</v>
      </c>
      <c r="K240" s="238">
        <v>0.69</v>
      </c>
      <c r="L240" s="240">
        <v>0.24</v>
      </c>
      <c r="M240" s="236" t="s">
        <v>338</v>
      </c>
      <c r="N240" s="238">
        <v>0.69</v>
      </c>
      <c r="O240" s="240">
        <v>0.12</v>
      </c>
      <c r="P240" s="166">
        <f t="shared" si="7"/>
        <v>0.156</v>
      </c>
    </row>
    <row r="241" spans="1:16" ht="15" customHeight="1" x14ac:dyDescent="0.25">
      <c r="A241" s="237"/>
      <c r="B241" s="239"/>
      <c r="C241" s="241"/>
      <c r="D241" s="237"/>
      <c r="E241" s="239"/>
      <c r="F241" s="241"/>
      <c r="G241" s="169"/>
      <c r="H241" s="168"/>
      <c r="I241" s="167"/>
      <c r="J241" s="237"/>
      <c r="K241" s="239"/>
      <c r="L241" s="241"/>
      <c r="M241" s="237"/>
      <c r="N241" s="239"/>
      <c r="O241" s="241"/>
      <c r="P241" s="166">
        <f t="shared" si="7"/>
        <v>0</v>
      </c>
    </row>
    <row r="242" spans="1:16" ht="15" customHeight="1" x14ac:dyDescent="0.25">
      <c r="A242" s="236" t="s">
        <v>1690</v>
      </c>
      <c r="B242" s="238">
        <v>0</v>
      </c>
      <c r="C242" s="240">
        <v>0.17</v>
      </c>
      <c r="D242" s="236" t="s">
        <v>1689</v>
      </c>
      <c r="E242" s="238">
        <v>0</v>
      </c>
      <c r="F242" s="240">
        <v>0.12</v>
      </c>
      <c r="G242" s="172" t="s">
        <v>1067</v>
      </c>
      <c r="H242" s="171">
        <v>0</v>
      </c>
      <c r="I242" s="170">
        <v>0.15</v>
      </c>
      <c r="J242" s="236" t="s">
        <v>702</v>
      </c>
      <c r="K242" s="238">
        <v>0.69</v>
      </c>
      <c r="L242" s="240">
        <v>0.23</v>
      </c>
      <c r="M242" s="236" t="s">
        <v>337</v>
      </c>
      <c r="N242" s="238">
        <v>0.69</v>
      </c>
      <c r="O242" s="240">
        <v>0.15</v>
      </c>
      <c r="P242" s="166">
        <f t="shared" si="7"/>
        <v>0.16400000000000001</v>
      </c>
    </row>
    <row r="243" spans="1:16" ht="15" customHeight="1" x14ac:dyDescent="0.25">
      <c r="A243" s="237"/>
      <c r="B243" s="239"/>
      <c r="C243" s="241"/>
      <c r="D243" s="237"/>
      <c r="E243" s="239"/>
      <c r="F243" s="241"/>
      <c r="G243" s="169"/>
      <c r="H243" s="168"/>
      <c r="I243" s="167"/>
      <c r="J243" s="237"/>
      <c r="K243" s="239"/>
      <c r="L243" s="241"/>
      <c r="M243" s="237"/>
      <c r="N243" s="239"/>
      <c r="O243" s="241"/>
      <c r="P243" s="166">
        <f t="shared" si="7"/>
        <v>0</v>
      </c>
    </row>
    <row r="244" spans="1:16" ht="15" customHeight="1" x14ac:dyDescent="0.25">
      <c r="A244" s="236" t="s">
        <v>1688</v>
      </c>
      <c r="B244" s="238">
        <v>0</v>
      </c>
      <c r="C244" s="240">
        <v>0.11</v>
      </c>
      <c r="D244" s="236" t="s">
        <v>1687</v>
      </c>
      <c r="E244" s="238">
        <v>0</v>
      </c>
      <c r="F244" s="240">
        <v>0.1</v>
      </c>
      <c r="G244" s="172" t="s">
        <v>1066</v>
      </c>
      <c r="H244" s="171">
        <v>0</v>
      </c>
      <c r="I244" s="170">
        <v>0.17</v>
      </c>
      <c r="J244" s="236" t="s">
        <v>701</v>
      </c>
      <c r="K244" s="238">
        <v>0.69</v>
      </c>
      <c r="L244" s="240">
        <v>0.2</v>
      </c>
      <c r="M244" s="236" t="s">
        <v>336</v>
      </c>
      <c r="N244" s="238">
        <v>0.69</v>
      </c>
      <c r="O244" s="240">
        <v>0.17</v>
      </c>
      <c r="P244" s="166">
        <f t="shared" si="7"/>
        <v>0.15000000000000002</v>
      </c>
    </row>
    <row r="245" spans="1:16" ht="15" customHeight="1" x14ac:dyDescent="0.25">
      <c r="A245" s="237"/>
      <c r="B245" s="239"/>
      <c r="C245" s="241"/>
      <c r="D245" s="237"/>
      <c r="E245" s="239"/>
      <c r="F245" s="241"/>
      <c r="G245" s="169"/>
      <c r="H245" s="168"/>
      <c r="I245" s="167"/>
      <c r="J245" s="237"/>
      <c r="K245" s="239"/>
      <c r="L245" s="241"/>
      <c r="M245" s="237"/>
      <c r="N245" s="239"/>
      <c r="O245" s="241"/>
      <c r="P245" s="166">
        <f t="shared" si="7"/>
        <v>0</v>
      </c>
    </row>
    <row r="246" spans="1:16" ht="15" customHeight="1" x14ac:dyDescent="0.25">
      <c r="A246" s="236" t="s">
        <v>1686</v>
      </c>
      <c r="B246" s="238">
        <v>0</v>
      </c>
      <c r="C246" s="240">
        <v>0.12</v>
      </c>
      <c r="D246" s="236" t="s">
        <v>1685</v>
      </c>
      <c r="E246" s="238">
        <v>0</v>
      </c>
      <c r="F246" s="240">
        <v>0.09</v>
      </c>
      <c r="G246" s="172" t="s">
        <v>1065</v>
      </c>
      <c r="H246" s="171">
        <v>0</v>
      </c>
      <c r="I246" s="170">
        <v>0.13</v>
      </c>
      <c r="J246" s="236" t="s">
        <v>700</v>
      </c>
      <c r="K246" s="238">
        <v>0.69</v>
      </c>
      <c r="L246" s="240">
        <v>0.18</v>
      </c>
      <c r="M246" s="236" t="s">
        <v>335</v>
      </c>
      <c r="N246" s="238">
        <v>0.69</v>
      </c>
      <c r="O246" s="240">
        <v>0.17</v>
      </c>
      <c r="P246" s="166">
        <f t="shared" si="7"/>
        <v>0.13800000000000001</v>
      </c>
    </row>
    <row r="247" spans="1:16" ht="15" customHeight="1" x14ac:dyDescent="0.25">
      <c r="A247" s="237"/>
      <c r="B247" s="239"/>
      <c r="C247" s="241"/>
      <c r="D247" s="237"/>
      <c r="E247" s="239"/>
      <c r="F247" s="241"/>
      <c r="G247" s="169"/>
      <c r="H247" s="168"/>
      <c r="I247" s="167"/>
      <c r="J247" s="237"/>
      <c r="K247" s="239"/>
      <c r="L247" s="241"/>
      <c r="M247" s="237"/>
      <c r="N247" s="239"/>
      <c r="O247" s="241"/>
      <c r="P247" s="166">
        <f t="shared" si="7"/>
        <v>0</v>
      </c>
    </row>
    <row r="248" spans="1:16" ht="15" customHeight="1" x14ac:dyDescent="0.25">
      <c r="A248" s="236" t="s">
        <v>1684</v>
      </c>
      <c r="B248" s="238">
        <v>0</v>
      </c>
      <c r="C248" s="240">
        <v>0.1</v>
      </c>
      <c r="D248" s="236" t="s">
        <v>1683</v>
      </c>
      <c r="E248" s="238">
        <v>0</v>
      </c>
      <c r="F248" s="240">
        <v>0.14000000000000001</v>
      </c>
      <c r="G248" s="172" t="s">
        <v>1064</v>
      </c>
      <c r="H248" s="171">
        <v>0</v>
      </c>
      <c r="I248" s="170">
        <v>0.04</v>
      </c>
      <c r="J248" s="236" t="s">
        <v>699</v>
      </c>
      <c r="K248" s="238">
        <v>0.7</v>
      </c>
      <c r="L248" s="240">
        <v>0.16</v>
      </c>
      <c r="M248" s="236" t="s">
        <v>334</v>
      </c>
      <c r="N248" s="238">
        <v>0.7</v>
      </c>
      <c r="O248" s="240">
        <v>0.14000000000000001</v>
      </c>
      <c r="P248" s="166">
        <f t="shared" si="7"/>
        <v>0.11600000000000002</v>
      </c>
    </row>
    <row r="249" spans="1:16" ht="15" customHeight="1" x14ac:dyDescent="0.25">
      <c r="A249" s="237"/>
      <c r="B249" s="239"/>
      <c r="C249" s="241"/>
      <c r="D249" s="237"/>
      <c r="E249" s="239"/>
      <c r="F249" s="241"/>
      <c r="G249" s="169"/>
      <c r="H249" s="168"/>
      <c r="I249" s="167"/>
      <c r="J249" s="237"/>
      <c r="K249" s="239"/>
      <c r="L249" s="241"/>
      <c r="M249" s="237"/>
      <c r="N249" s="239"/>
      <c r="O249" s="241"/>
      <c r="P249" s="166">
        <f t="shared" si="7"/>
        <v>0</v>
      </c>
    </row>
    <row r="250" spans="1:16" ht="15" customHeight="1" x14ac:dyDescent="0.25">
      <c r="A250" s="236" t="s">
        <v>1682</v>
      </c>
      <c r="B250" s="238">
        <v>0</v>
      </c>
      <c r="C250" s="240">
        <v>0.17</v>
      </c>
      <c r="D250" s="236" t="s">
        <v>1681</v>
      </c>
      <c r="E250" s="238">
        <v>0</v>
      </c>
      <c r="F250" s="240">
        <v>0.15</v>
      </c>
      <c r="G250" s="172" t="s">
        <v>1063</v>
      </c>
      <c r="H250" s="171">
        <v>0</v>
      </c>
      <c r="I250" s="170">
        <v>0.05</v>
      </c>
      <c r="J250" s="236" t="s">
        <v>698</v>
      </c>
      <c r="K250" s="238">
        <v>0.7</v>
      </c>
      <c r="L250" s="240">
        <v>0.14000000000000001</v>
      </c>
      <c r="M250" s="236" t="s">
        <v>333</v>
      </c>
      <c r="N250" s="238">
        <v>0.7</v>
      </c>
      <c r="O250" s="240">
        <v>0.18</v>
      </c>
      <c r="P250" s="166">
        <f t="shared" si="7"/>
        <v>0.13799999999999998</v>
      </c>
    </row>
    <row r="251" spans="1:16" ht="15" customHeight="1" x14ac:dyDescent="0.25">
      <c r="A251" s="237"/>
      <c r="B251" s="239"/>
      <c r="C251" s="241"/>
      <c r="D251" s="237"/>
      <c r="E251" s="239"/>
      <c r="F251" s="241"/>
      <c r="G251" s="169"/>
      <c r="H251" s="168"/>
      <c r="I251" s="167"/>
      <c r="J251" s="237"/>
      <c r="K251" s="239"/>
      <c r="L251" s="241"/>
      <c r="M251" s="237"/>
      <c r="N251" s="239"/>
      <c r="O251" s="241"/>
      <c r="P251" s="166">
        <f t="shared" si="7"/>
        <v>0</v>
      </c>
    </row>
    <row r="252" spans="1:16" ht="15" customHeight="1" x14ac:dyDescent="0.25">
      <c r="A252" s="236" t="s">
        <v>1680</v>
      </c>
      <c r="B252" s="238">
        <v>0</v>
      </c>
      <c r="C252" s="240">
        <v>0.15</v>
      </c>
      <c r="D252" s="236" t="s">
        <v>1679</v>
      </c>
      <c r="E252" s="238">
        <v>0</v>
      </c>
      <c r="F252" s="240">
        <v>0.06</v>
      </c>
      <c r="G252" s="172" t="s">
        <v>1062</v>
      </c>
      <c r="H252" s="171">
        <v>0</v>
      </c>
      <c r="I252" s="170">
        <v>0.13</v>
      </c>
      <c r="J252" s="236" t="s">
        <v>697</v>
      </c>
      <c r="K252" s="238">
        <v>0.7</v>
      </c>
      <c r="L252" s="240">
        <v>0.04</v>
      </c>
      <c r="M252" s="236" t="s">
        <v>332</v>
      </c>
      <c r="N252" s="238">
        <v>0.7</v>
      </c>
      <c r="O252" s="240">
        <v>0.19</v>
      </c>
      <c r="P252" s="166">
        <f t="shared" si="7"/>
        <v>0.11399999999999999</v>
      </c>
    </row>
    <row r="253" spans="1:16" ht="15" customHeight="1" x14ac:dyDescent="0.25">
      <c r="A253" s="237"/>
      <c r="B253" s="239"/>
      <c r="C253" s="241"/>
      <c r="D253" s="237"/>
      <c r="E253" s="239"/>
      <c r="F253" s="241"/>
      <c r="G253" s="169"/>
      <c r="H253" s="168"/>
      <c r="I253" s="167"/>
      <c r="J253" s="237"/>
      <c r="K253" s="239"/>
      <c r="L253" s="241"/>
      <c r="M253" s="237"/>
      <c r="N253" s="239"/>
      <c r="O253" s="241"/>
      <c r="P253" s="166">
        <f t="shared" si="7"/>
        <v>0</v>
      </c>
    </row>
    <row r="254" spans="1:16" ht="15" customHeight="1" x14ac:dyDescent="0.25">
      <c r="A254" s="236" t="s">
        <v>1678</v>
      </c>
      <c r="B254" s="238">
        <v>0</v>
      </c>
      <c r="C254" s="240">
        <v>0.15</v>
      </c>
      <c r="D254" s="236" t="s">
        <v>1677</v>
      </c>
      <c r="E254" s="238">
        <v>0</v>
      </c>
      <c r="F254" s="240">
        <v>0.16</v>
      </c>
      <c r="G254" s="172" t="s">
        <v>1061</v>
      </c>
      <c r="H254" s="171">
        <v>0</v>
      </c>
      <c r="I254" s="170">
        <v>0.13</v>
      </c>
      <c r="J254" s="236" t="s">
        <v>696</v>
      </c>
      <c r="K254" s="238">
        <v>0.7</v>
      </c>
      <c r="L254" s="240">
        <v>0.13</v>
      </c>
      <c r="M254" s="236" t="s">
        <v>331</v>
      </c>
      <c r="N254" s="238">
        <v>0.7</v>
      </c>
      <c r="O254" s="240">
        <v>0.12</v>
      </c>
      <c r="P254" s="166">
        <f t="shared" si="7"/>
        <v>0.13800000000000001</v>
      </c>
    </row>
    <row r="255" spans="1:16" ht="15" customHeight="1" x14ac:dyDescent="0.25">
      <c r="A255" s="237"/>
      <c r="B255" s="239"/>
      <c r="C255" s="241"/>
      <c r="D255" s="237"/>
      <c r="E255" s="239"/>
      <c r="F255" s="241"/>
      <c r="G255" s="169"/>
      <c r="H255" s="168"/>
      <c r="I255" s="167"/>
      <c r="J255" s="237"/>
      <c r="K255" s="239"/>
      <c r="L255" s="241"/>
      <c r="M255" s="237"/>
      <c r="N255" s="239"/>
      <c r="O255" s="241"/>
      <c r="P255" s="166">
        <f t="shared" si="7"/>
        <v>0</v>
      </c>
    </row>
    <row r="256" spans="1:16" ht="15" customHeight="1" x14ac:dyDescent="0.25">
      <c r="A256" s="236" t="s">
        <v>1676</v>
      </c>
      <c r="B256" s="238">
        <v>0</v>
      </c>
      <c r="C256" s="240">
        <v>0.16</v>
      </c>
      <c r="D256" s="236" t="s">
        <v>1675</v>
      </c>
      <c r="E256" s="238">
        <v>0</v>
      </c>
      <c r="F256" s="240">
        <v>0.17</v>
      </c>
      <c r="G256" s="172" t="s">
        <v>1060</v>
      </c>
      <c r="H256" s="171">
        <v>0</v>
      </c>
      <c r="I256" s="170">
        <v>0.13</v>
      </c>
      <c r="J256" s="236" t="s">
        <v>695</v>
      </c>
      <c r="K256" s="238">
        <v>0.7</v>
      </c>
      <c r="L256" s="240">
        <v>0.19</v>
      </c>
      <c r="M256" s="236" t="s">
        <v>330</v>
      </c>
      <c r="N256" s="238">
        <v>0.7</v>
      </c>
      <c r="O256" s="240">
        <v>0.17</v>
      </c>
      <c r="P256" s="166">
        <f t="shared" si="7"/>
        <v>0.16400000000000001</v>
      </c>
    </row>
    <row r="257" spans="1:17" ht="15" customHeight="1" x14ac:dyDescent="0.25">
      <c r="A257" s="237"/>
      <c r="B257" s="239"/>
      <c r="C257" s="241"/>
      <c r="D257" s="237"/>
      <c r="E257" s="239"/>
      <c r="F257" s="241"/>
      <c r="G257" s="169"/>
      <c r="H257" s="168"/>
      <c r="I257" s="167"/>
      <c r="J257" s="237"/>
      <c r="K257" s="239"/>
      <c r="L257" s="241"/>
      <c r="M257" s="237"/>
      <c r="N257" s="239"/>
      <c r="O257" s="241"/>
      <c r="P257" s="166">
        <f t="shared" si="7"/>
        <v>0</v>
      </c>
    </row>
    <row r="258" spans="1:17" ht="15" customHeight="1" x14ac:dyDescent="0.25">
      <c r="A258" s="236" t="s">
        <v>1674</v>
      </c>
      <c r="B258" s="238">
        <v>0</v>
      </c>
      <c r="C258" s="240">
        <v>0.1</v>
      </c>
      <c r="D258" s="236" t="s">
        <v>1673</v>
      </c>
      <c r="E258" s="238">
        <v>0</v>
      </c>
      <c r="F258" s="240">
        <v>0.21</v>
      </c>
      <c r="G258" s="172" t="s">
        <v>1059</v>
      </c>
      <c r="H258" s="171">
        <v>0</v>
      </c>
      <c r="I258" s="170">
        <v>0.18</v>
      </c>
      <c r="J258" s="236" t="s">
        <v>694</v>
      </c>
      <c r="K258" s="238">
        <v>0.7</v>
      </c>
      <c r="L258" s="240">
        <v>0.17</v>
      </c>
      <c r="M258" s="236" t="s">
        <v>329</v>
      </c>
      <c r="N258" s="238">
        <v>0.7</v>
      </c>
      <c r="O258" s="240">
        <v>0.16</v>
      </c>
      <c r="P258" s="166">
        <f t="shared" si="7"/>
        <v>0.16400000000000001</v>
      </c>
    </row>
    <row r="259" spans="1:17" ht="15" customHeight="1" x14ac:dyDescent="0.25">
      <c r="A259" s="237"/>
      <c r="B259" s="239"/>
      <c r="C259" s="241"/>
      <c r="D259" s="237"/>
      <c r="E259" s="239"/>
      <c r="F259" s="241"/>
      <c r="G259" s="169"/>
      <c r="H259" s="168"/>
      <c r="I259" s="167"/>
      <c r="J259" s="237"/>
      <c r="K259" s="239"/>
      <c r="L259" s="241"/>
      <c r="M259" s="237"/>
      <c r="N259" s="239"/>
      <c r="O259" s="241"/>
      <c r="P259" s="166">
        <f t="shared" si="7"/>
        <v>0</v>
      </c>
    </row>
    <row r="260" spans="1:17" ht="15" customHeight="1" x14ac:dyDescent="0.25">
      <c r="A260" s="236" t="s">
        <v>1672</v>
      </c>
      <c r="B260" s="238">
        <v>0</v>
      </c>
      <c r="C260" s="240">
        <v>0.16</v>
      </c>
      <c r="D260" s="236" t="s">
        <v>1671</v>
      </c>
      <c r="E260" s="238">
        <v>0</v>
      </c>
      <c r="F260" s="240">
        <v>0.2</v>
      </c>
      <c r="G260" s="172" t="s">
        <v>1058</v>
      </c>
      <c r="H260" s="171">
        <v>0</v>
      </c>
      <c r="I260" s="170">
        <v>0.2</v>
      </c>
      <c r="J260" s="236" t="s">
        <v>693</v>
      </c>
      <c r="K260" s="238">
        <v>0.7</v>
      </c>
      <c r="L260" s="240">
        <v>0.16</v>
      </c>
      <c r="M260" s="236" t="s">
        <v>328</v>
      </c>
      <c r="N260" s="238">
        <v>0.7</v>
      </c>
      <c r="O260" s="240">
        <v>0.2</v>
      </c>
      <c r="P260" s="166">
        <f t="shared" si="7"/>
        <v>0.18400000000000002</v>
      </c>
    </row>
    <row r="261" spans="1:17" ht="15" customHeight="1" x14ac:dyDescent="0.25">
      <c r="A261" s="237"/>
      <c r="B261" s="239"/>
      <c r="C261" s="241"/>
      <c r="D261" s="237"/>
      <c r="E261" s="239"/>
      <c r="F261" s="241"/>
      <c r="G261" s="169"/>
      <c r="H261" s="168"/>
      <c r="I261" s="167"/>
      <c r="J261" s="237"/>
      <c r="K261" s="239"/>
      <c r="L261" s="241"/>
      <c r="M261" s="237"/>
      <c r="N261" s="239"/>
      <c r="O261" s="241"/>
      <c r="P261" s="166">
        <f t="shared" si="7"/>
        <v>0</v>
      </c>
    </row>
    <row r="262" spans="1:17" ht="15" customHeight="1" x14ac:dyDescent="0.25">
      <c r="A262" s="236" t="s">
        <v>1670</v>
      </c>
      <c r="B262" s="238">
        <v>0</v>
      </c>
      <c r="C262" s="240">
        <v>0.18</v>
      </c>
      <c r="D262" s="236" t="s">
        <v>1669</v>
      </c>
      <c r="E262" s="238">
        <v>0</v>
      </c>
      <c r="F262" s="240">
        <v>0.17</v>
      </c>
      <c r="G262" s="172" t="s">
        <v>1057</v>
      </c>
      <c r="H262" s="171">
        <v>0</v>
      </c>
      <c r="I262" s="170">
        <v>0.11</v>
      </c>
      <c r="J262" s="236" t="s">
        <v>692</v>
      </c>
      <c r="K262" s="238">
        <v>0.7</v>
      </c>
      <c r="L262" s="240">
        <v>0.11</v>
      </c>
      <c r="M262" s="236" t="s">
        <v>327</v>
      </c>
      <c r="N262" s="238">
        <v>0.7</v>
      </c>
      <c r="O262" s="240">
        <v>0.28000000000000003</v>
      </c>
      <c r="P262" s="166">
        <f t="shared" si="7"/>
        <v>0.16999999999999998</v>
      </c>
    </row>
    <row r="263" spans="1:17" ht="15" customHeight="1" x14ac:dyDescent="0.25">
      <c r="A263" s="237"/>
      <c r="B263" s="239"/>
      <c r="C263" s="241"/>
      <c r="D263" s="237"/>
      <c r="E263" s="239"/>
      <c r="F263" s="241"/>
      <c r="G263" s="169"/>
      <c r="H263" s="168"/>
      <c r="I263" s="167"/>
      <c r="J263" s="237"/>
      <c r="K263" s="239"/>
      <c r="L263" s="241"/>
      <c r="M263" s="237"/>
      <c r="N263" s="239"/>
      <c r="O263" s="241"/>
      <c r="P263" s="166">
        <f t="shared" si="7"/>
        <v>0</v>
      </c>
    </row>
    <row r="264" spans="1:17" ht="15" customHeight="1" x14ac:dyDescent="0.25">
      <c r="A264" s="236" t="s">
        <v>1668</v>
      </c>
      <c r="B264" s="238">
        <v>0</v>
      </c>
      <c r="C264" s="240">
        <v>0.19</v>
      </c>
      <c r="D264" s="236" t="s">
        <v>1667</v>
      </c>
      <c r="E264" s="238">
        <v>0</v>
      </c>
      <c r="F264" s="240">
        <v>0.22</v>
      </c>
      <c r="G264" s="172" t="s">
        <v>1056</v>
      </c>
      <c r="H264" s="171">
        <v>0</v>
      </c>
      <c r="I264" s="170">
        <v>0.04</v>
      </c>
      <c r="J264" s="236" t="s">
        <v>691</v>
      </c>
      <c r="K264" s="238">
        <v>0.7</v>
      </c>
      <c r="L264" s="240">
        <v>7.0000000000000007E-2</v>
      </c>
      <c r="M264" s="236" t="s">
        <v>326</v>
      </c>
      <c r="N264" s="238">
        <v>0.7</v>
      </c>
      <c r="O264" s="240">
        <v>0.28999999999999998</v>
      </c>
      <c r="P264" s="166">
        <f t="shared" si="7"/>
        <v>0.16200000000000001</v>
      </c>
    </row>
    <row r="265" spans="1:17" ht="15" customHeight="1" x14ac:dyDescent="0.25">
      <c r="A265" s="237"/>
      <c r="B265" s="239"/>
      <c r="C265" s="241"/>
      <c r="D265" s="237"/>
      <c r="E265" s="239"/>
      <c r="F265" s="241"/>
      <c r="G265" s="169"/>
      <c r="H265" s="168"/>
      <c r="I265" s="167"/>
      <c r="J265" s="237"/>
      <c r="K265" s="239"/>
      <c r="L265" s="241"/>
      <c r="M265" s="237"/>
      <c r="N265" s="239"/>
      <c r="O265" s="241"/>
      <c r="P265" s="166">
        <f t="shared" si="7"/>
        <v>0</v>
      </c>
    </row>
    <row r="266" spans="1:17" ht="15" customHeight="1" x14ac:dyDescent="0.25">
      <c r="A266" s="175"/>
      <c r="B266" s="174"/>
      <c r="C266" s="173"/>
      <c r="D266" s="175"/>
      <c r="E266" s="174"/>
      <c r="F266" s="173"/>
      <c r="G266" s="175"/>
      <c r="H266" s="174"/>
      <c r="I266" s="173"/>
      <c r="J266" s="175"/>
      <c r="K266" s="174"/>
      <c r="L266" s="173"/>
      <c r="M266" s="175"/>
      <c r="N266" s="174"/>
      <c r="O266" s="173"/>
      <c r="P266" s="166"/>
      <c r="Q266" s="166">
        <f>SUM(P206:P265)</f>
        <v>4.468</v>
      </c>
    </row>
    <row r="267" spans="1:17" ht="15" customHeight="1" x14ac:dyDescent="0.25">
      <c r="A267" s="236" t="s">
        <v>1666</v>
      </c>
      <c r="B267" s="238">
        <v>0</v>
      </c>
      <c r="C267" s="240">
        <v>0.19</v>
      </c>
      <c r="D267" s="236" t="s">
        <v>1665</v>
      </c>
      <c r="E267" s="238">
        <v>0</v>
      </c>
      <c r="F267" s="240">
        <v>0.25</v>
      </c>
      <c r="G267" s="172" t="s">
        <v>1055</v>
      </c>
      <c r="H267" s="171">
        <v>0</v>
      </c>
      <c r="I267" s="170">
        <v>0.04</v>
      </c>
      <c r="J267" s="236" t="s">
        <v>690</v>
      </c>
      <c r="K267" s="238">
        <v>0.7</v>
      </c>
      <c r="L267" s="240">
        <v>0.15</v>
      </c>
      <c r="M267" s="236" t="s">
        <v>325</v>
      </c>
      <c r="N267" s="238">
        <v>0.7</v>
      </c>
      <c r="O267" s="240">
        <v>0.28000000000000003</v>
      </c>
      <c r="P267" s="166">
        <f t="shared" ref="P267:P298" si="8">(C267+F267+I267+L267+O267)/5</f>
        <v>0.182</v>
      </c>
    </row>
    <row r="268" spans="1:17" ht="15" customHeight="1" x14ac:dyDescent="0.25">
      <c r="A268" s="237"/>
      <c r="B268" s="239"/>
      <c r="C268" s="241"/>
      <c r="D268" s="237"/>
      <c r="E268" s="239"/>
      <c r="F268" s="241"/>
      <c r="G268" s="169"/>
      <c r="H268" s="168"/>
      <c r="I268" s="167"/>
      <c r="J268" s="237"/>
      <c r="K268" s="239"/>
      <c r="L268" s="241"/>
      <c r="M268" s="237"/>
      <c r="N268" s="239"/>
      <c r="O268" s="241"/>
      <c r="P268" s="166">
        <f t="shared" si="8"/>
        <v>0</v>
      </c>
    </row>
    <row r="269" spans="1:17" ht="15" customHeight="1" x14ac:dyDescent="0.25">
      <c r="A269" s="236" t="s">
        <v>1664</v>
      </c>
      <c r="B269" s="238">
        <v>0</v>
      </c>
      <c r="C269" s="240">
        <v>0.18</v>
      </c>
      <c r="D269" s="236" t="s">
        <v>1663</v>
      </c>
      <c r="E269" s="238">
        <v>0</v>
      </c>
      <c r="F269" s="240">
        <v>0.24</v>
      </c>
      <c r="G269" s="172" t="s">
        <v>1054</v>
      </c>
      <c r="H269" s="171">
        <v>0</v>
      </c>
      <c r="I269" s="170">
        <v>0.1</v>
      </c>
      <c r="J269" s="236" t="s">
        <v>689</v>
      </c>
      <c r="K269" s="238">
        <v>0.7</v>
      </c>
      <c r="L269" s="240">
        <v>0.22</v>
      </c>
      <c r="M269" s="236" t="s">
        <v>324</v>
      </c>
      <c r="N269" s="238">
        <v>0.7</v>
      </c>
      <c r="O269" s="240">
        <v>0.25</v>
      </c>
      <c r="P269" s="166">
        <f t="shared" si="8"/>
        <v>0.19800000000000001</v>
      </c>
    </row>
    <row r="270" spans="1:17" ht="15" customHeight="1" x14ac:dyDescent="0.25">
      <c r="A270" s="237"/>
      <c r="B270" s="239"/>
      <c r="C270" s="241"/>
      <c r="D270" s="237"/>
      <c r="E270" s="239"/>
      <c r="F270" s="241"/>
      <c r="G270" s="169"/>
      <c r="H270" s="168"/>
      <c r="I270" s="167"/>
      <c r="J270" s="237"/>
      <c r="K270" s="239"/>
      <c r="L270" s="241"/>
      <c r="M270" s="237"/>
      <c r="N270" s="239"/>
      <c r="O270" s="241"/>
      <c r="P270" s="166">
        <f t="shared" si="8"/>
        <v>0</v>
      </c>
    </row>
    <row r="271" spans="1:17" ht="15" customHeight="1" x14ac:dyDescent="0.25">
      <c r="A271" s="236" t="s">
        <v>1662</v>
      </c>
      <c r="B271" s="238">
        <v>0</v>
      </c>
      <c r="C271" s="240">
        <v>0.21</v>
      </c>
      <c r="D271" s="236" t="s">
        <v>1661</v>
      </c>
      <c r="E271" s="238">
        <v>0</v>
      </c>
      <c r="F271" s="240">
        <v>0.23</v>
      </c>
      <c r="G271" s="172" t="s">
        <v>1053</v>
      </c>
      <c r="H271" s="171">
        <v>0</v>
      </c>
      <c r="I271" s="170">
        <v>0.1</v>
      </c>
      <c r="J271" s="236" t="s">
        <v>688</v>
      </c>
      <c r="K271" s="238">
        <v>0.7</v>
      </c>
      <c r="L271" s="240">
        <v>0.24</v>
      </c>
      <c r="M271" s="236" t="s">
        <v>323</v>
      </c>
      <c r="N271" s="238">
        <v>0.7</v>
      </c>
      <c r="O271" s="240">
        <v>0.24</v>
      </c>
      <c r="P271" s="166">
        <f t="shared" si="8"/>
        <v>0.20400000000000001</v>
      </c>
    </row>
    <row r="272" spans="1:17" ht="15" customHeight="1" x14ac:dyDescent="0.25">
      <c r="A272" s="237"/>
      <c r="B272" s="239"/>
      <c r="C272" s="241"/>
      <c r="D272" s="237"/>
      <c r="E272" s="239"/>
      <c r="F272" s="241"/>
      <c r="G272" s="169"/>
      <c r="H272" s="168"/>
      <c r="I272" s="167"/>
      <c r="J272" s="237"/>
      <c r="K272" s="239"/>
      <c r="L272" s="241"/>
      <c r="M272" s="237"/>
      <c r="N272" s="239"/>
      <c r="O272" s="241"/>
      <c r="P272" s="166">
        <f t="shared" si="8"/>
        <v>0</v>
      </c>
    </row>
    <row r="273" spans="1:16" ht="15" customHeight="1" x14ac:dyDescent="0.25">
      <c r="A273" s="236" t="s">
        <v>1660</v>
      </c>
      <c r="B273" s="238">
        <v>0</v>
      </c>
      <c r="C273" s="240">
        <v>0.2</v>
      </c>
      <c r="D273" s="236" t="s">
        <v>1659</v>
      </c>
      <c r="E273" s="238">
        <v>0</v>
      </c>
      <c r="F273" s="240">
        <v>0.23</v>
      </c>
      <c r="G273" s="172" t="s">
        <v>1052</v>
      </c>
      <c r="H273" s="171">
        <v>0</v>
      </c>
      <c r="I273" s="170">
        <v>0.13</v>
      </c>
      <c r="J273" s="236" t="s">
        <v>687</v>
      </c>
      <c r="K273" s="238">
        <v>0.7</v>
      </c>
      <c r="L273" s="240">
        <v>0.16</v>
      </c>
      <c r="M273" s="236" t="s">
        <v>322</v>
      </c>
      <c r="N273" s="238">
        <v>0.7</v>
      </c>
      <c r="O273" s="240">
        <v>0.21</v>
      </c>
      <c r="P273" s="166">
        <f t="shared" si="8"/>
        <v>0.186</v>
      </c>
    </row>
    <row r="274" spans="1:16" ht="15" customHeight="1" x14ac:dyDescent="0.25">
      <c r="A274" s="237"/>
      <c r="B274" s="239"/>
      <c r="C274" s="241"/>
      <c r="D274" s="237"/>
      <c r="E274" s="239"/>
      <c r="F274" s="241"/>
      <c r="G274" s="169"/>
      <c r="H274" s="168"/>
      <c r="I274" s="167"/>
      <c r="J274" s="237"/>
      <c r="K274" s="239"/>
      <c r="L274" s="241"/>
      <c r="M274" s="237"/>
      <c r="N274" s="239"/>
      <c r="O274" s="241"/>
      <c r="P274" s="166">
        <f t="shared" si="8"/>
        <v>0</v>
      </c>
    </row>
    <row r="275" spans="1:16" ht="15" customHeight="1" x14ac:dyDescent="0.25">
      <c r="A275" s="236" t="s">
        <v>1658</v>
      </c>
      <c r="B275" s="238">
        <v>0</v>
      </c>
      <c r="C275" s="240">
        <v>0.18</v>
      </c>
      <c r="D275" s="236" t="s">
        <v>1657</v>
      </c>
      <c r="E275" s="238">
        <v>0</v>
      </c>
      <c r="F275" s="240">
        <v>0.2</v>
      </c>
      <c r="G275" s="172" t="s">
        <v>1051</v>
      </c>
      <c r="H275" s="171">
        <v>0</v>
      </c>
      <c r="I275" s="170">
        <v>0.18</v>
      </c>
      <c r="J275" s="236" t="s">
        <v>686</v>
      </c>
      <c r="K275" s="238">
        <v>0.7</v>
      </c>
      <c r="L275" s="240">
        <v>0.08</v>
      </c>
      <c r="M275" s="236" t="s">
        <v>321</v>
      </c>
      <c r="N275" s="238">
        <v>0.7</v>
      </c>
      <c r="O275" s="240">
        <v>0.13</v>
      </c>
      <c r="P275" s="166">
        <f t="shared" si="8"/>
        <v>0.154</v>
      </c>
    </row>
    <row r="276" spans="1:16" ht="15" customHeight="1" x14ac:dyDescent="0.25">
      <c r="A276" s="237"/>
      <c r="B276" s="239"/>
      <c r="C276" s="241"/>
      <c r="D276" s="237"/>
      <c r="E276" s="239"/>
      <c r="F276" s="241"/>
      <c r="G276" s="169"/>
      <c r="H276" s="168"/>
      <c r="I276" s="167"/>
      <c r="J276" s="237"/>
      <c r="K276" s="239"/>
      <c r="L276" s="241"/>
      <c r="M276" s="237"/>
      <c r="N276" s="239"/>
      <c r="O276" s="241"/>
      <c r="P276" s="166">
        <f t="shared" si="8"/>
        <v>0</v>
      </c>
    </row>
    <row r="277" spans="1:16" ht="15" customHeight="1" x14ac:dyDescent="0.25">
      <c r="A277" s="236" t="s">
        <v>1656</v>
      </c>
      <c r="B277" s="238">
        <v>0</v>
      </c>
      <c r="C277" s="240">
        <v>0.18</v>
      </c>
      <c r="D277" s="236" t="s">
        <v>1655</v>
      </c>
      <c r="E277" s="238">
        <v>0</v>
      </c>
      <c r="F277" s="240">
        <v>0.17</v>
      </c>
      <c r="G277" s="172" t="s">
        <v>1050</v>
      </c>
      <c r="H277" s="171">
        <v>0</v>
      </c>
      <c r="I277" s="170">
        <v>0.16</v>
      </c>
      <c r="J277" s="236" t="s">
        <v>685</v>
      </c>
      <c r="K277" s="238">
        <v>0.71</v>
      </c>
      <c r="L277" s="240">
        <v>0.1</v>
      </c>
      <c r="M277" s="236" t="s">
        <v>320</v>
      </c>
      <c r="N277" s="238">
        <v>0.71</v>
      </c>
      <c r="O277" s="240">
        <v>0.13</v>
      </c>
      <c r="P277" s="166">
        <f t="shared" si="8"/>
        <v>0.14799999999999999</v>
      </c>
    </row>
    <row r="278" spans="1:16" ht="15" customHeight="1" x14ac:dyDescent="0.25">
      <c r="A278" s="237"/>
      <c r="B278" s="239"/>
      <c r="C278" s="241"/>
      <c r="D278" s="237"/>
      <c r="E278" s="239"/>
      <c r="F278" s="241"/>
      <c r="G278" s="169"/>
      <c r="H278" s="168"/>
      <c r="I278" s="167"/>
      <c r="J278" s="237"/>
      <c r="K278" s="239"/>
      <c r="L278" s="241"/>
      <c r="M278" s="237"/>
      <c r="N278" s="239"/>
      <c r="O278" s="241"/>
      <c r="P278" s="166">
        <f t="shared" si="8"/>
        <v>0</v>
      </c>
    </row>
    <row r="279" spans="1:16" ht="15" customHeight="1" x14ac:dyDescent="0.25">
      <c r="A279" s="236" t="s">
        <v>1654</v>
      </c>
      <c r="B279" s="238">
        <v>0</v>
      </c>
      <c r="C279" s="240">
        <v>0.21</v>
      </c>
      <c r="D279" s="236" t="s">
        <v>1653</v>
      </c>
      <c r="E279" s="238">
        <v>0</v>
      </c>
      <c r="F279" s="240">
        <v>0.08</v>
      </c>
      <c r="G279" s="172" t="s">
        <v>1049</v>
      </c>
      <c r="H279" s="171">
        <v>0</v>
      </c>
      <c r="I279" s="170">
        <v>0.17</v>
      </c>
      <c r="J279" s="236" t="s">
        <v>684</v>
      </c>
      <c r="K279" s="238">
        <v>0.71</v>
      </c>
      <c r="L279" s="240">
        <v>0.16</v>
      </c>
      <c r="M279" s="236" t="s">
        <v>319</v>
      </c>
      <c r="N279" s="238">
        <v>0.71</v>
      </c>
      <c r="O279" s="240">
        <v>0.16</v>
      </c>
      <c r="P279" s="166">
        <f t="shared" si="8"/>
        <v>0.156</v>
      </c>
    </row>
    <row r="280" spans="1:16" ht="15" customHeight="1" x14ac:dyDescent="0.25">
      <c r="A280" s="237"/>
      <c r="B280" s="239"/>
      <c r="C280" s="241"/>
      <c r="D280" s="237"/>
      <c r="E280" s="239"/>
      <c r="F280" s="241"/>
      <c r="G280" s="169"/>
      <c r="H280" s="168"/>
      <c r="I280" s="167"/>
      <c r="J280" s="237"/>
      <c r="K280" s="239"/>
      <c r="L280" s="241"/>
      <c r="M280" s="237"/>
      <c r="N280" s="239"/>
      <c r="O280" s="241"/>
      <c r="P280" s="166">
        <f t="shared" si="8"/>
        <v>0</v>
      </c>
    </row>
    <row r="281" spans="1:16" ht="15" customHeight="1" x14ac:dyDescent="0.25">
      <c r="A281" s="236" t="s">
        <v>1652</v>
      </c>
      <c r="B281" s="238">
        <v>0</v>
      </c>
      <c r="C281" s="240">
        <v>0.2</v>
      </c>
      <c r="D281" s="236" t="s">
        <v>1651</v>
      </c>
      <c r="E281" s="238">
        <v>0</v>
      </c>
      <c r="F281" s="240">
        <v>0.11</v>
      </c>
      <c r="G281" s="172" t="s">
        <v>1048</v>
      </c>
      <c r="H281" s="171">
        <v>0</v>
      </c>
      <c r="I281" s="170">
        <v>0.18</v>
      </c>
      <c r="J281" s="236" t="s">
        <v>683</v>
      </c>
      <c r="K281" s="238">
        <v>0.71</v>
      </c>
      <c r="L281" s="240">
        <v>0.15</v>
      </c>
      <c r="M281" s="236" t="s">
        <v>318</v>
      </c>
      <c r="N281" s="238">
        <v>0.71</v>
      </c>
      <c r="O281" s="240">
        <v>0.17</v>
      </c>
      <c r="P281" s="166">
        <f t="shared" si="8"/>
        <v>0.16200000000000001</v>
      </c>
    </row>
    <row r="282" spans="1:16" ht="15" customHeight="1" x14ac:dyDescent="0.25">
      <c r="A282" s="237"/>
      <c r="B282" s="239"/>
      <c r="C282" s="241"/>
      <c r="D282" s="237"/>
      <c r="E282" s="239"/>
      <c r="F282" s="241"/>
      <c r="G282" s="169"/>
      <c r="H282" s="168"/>
      <c r="I282" s="167"/>
      <c r="J282" s="237"/>
      <c r="K282" s="239"/>
      <c r="L282" s="241"/>
      <c r="M282" s="237"/>
      <c r="N282" s="239"/>
      <c r="O282" s="241"/>
      <c r="P282" s="166">
        <f t="shared" si="8"/>
        <v>0</v>
      </c>
    </row>
    <row r="283" spans="1:16" ht="15" customHeight="1" x14ac:dyDescent="0.25">
      <c r="A283" s="236" t="s">
        <v>1650</v>
      </c>
      <c r="B283" s="238">
        <v>0</v>
      </c>
      <c r="C283" s="240">
        <v>0.12</v>
      </c>
      <c r="D283" s="236" t="s">
        <v>1649</v>
      </c>
      <c r="E283" s="238">
        <v>0</v>
      </c>
      <c r="F283" s="240">
        <v>0.15</v>
      </c>
      <c r="G283" s="172" t="s">
        <v>1047</v>
      </c>
      <c r="H283" s="171">
        <v>0</v>
      </c>
      <c r="I283" s="170">
        <v>0.19</v>
      </c>
      <c r="J283" s="236" t="s">
        <v>682</v>
      </c>
      <c r="K283" s="238">
        <v>0.71</v>
      </c>
      <c r="L283" s="240">
        <v>0.17</v>
      </c>
      <c r="M283" s="236" t="s">
        <v>317</v>
      </c>
      <c r="N283" s="238">
        <v>0.71</v>
      </c>
      <c r="O283" s="240">
        <v>0.18</v>
      </c>
      <c r="P283" s="166">
        <f t="shared" si="8"/>
        <v>0.16200000000000001</v>
      </c>
    </row>
    <row r="284" spans="1:16" ht="15" customHeight="1" x14ac:dyDescent="0.25">
      <c r="A284" s="237"/>
      <c r="B284" s="239"/>
      <c r="C284" s="241"/>
      <c r="D284" s="237"/>
      <c r="E284" s="239"/>
      <c r="F284" s="241"/>
      <c r="G284" s="169"/>
      <c r="H284" s="168"/>
      <c r="I284" s="167"/>
      <c r="J284" s="237"/>
      <c r="K284" s="239"/>
      <c r="L284" s="241"/>
      <c r="M284" s="237"/>
      <c r="N284" s="239"/>
      <c r="O284" s="241"/>
      <c r="P284" s="166">
        <f t="shared" si="8"/>
        <v>0</v>
      </c>
    </row>
    <row r="285" spans="1:16" ht="15" customHeight="1" x14ac:dyDescent="0.25">
      <c r="A285" s="236" t="s">
        <v>1648</v>
      </c>
      <c r="B285" s="238">
        <v>0</v>
      </c>
      <c r="C285" s="240">
        <v>0.16</v>
      </c>
      <c r="D285" s="236" t="s">
        <v>1647</v>
      </c>
      <c r="E285" s="238">
        <v>0</v>
      </c>
      <c r="F285" s="240">
        <v>0.18</v>
      </c>
      <c r="G285" s="172" t="s">
        <v>1046</v>
      </c>
      <c r="H285" s="171">
        <v>0</v>
      </c>
      <c r="I285" s="170">
        <v>0.13</v>
      </c>
      <c r="J285" s="236" t="s">
        <v>681</v>
      </c>
      <c r="K285" s="238">
        <v>0.71</v>
      </c>
      <c r="L285" s="240">
        <v>0.19</v>
      </c>
      <c r="M285" s="236" t="s">
        <v>316</v>
      </c>
      <c r="N285" s="238">
        <v>0.71</v>
      </c>
      <c r="O285" s="240">
        <v>0.16</v>
      </c>
      <c r="P285" s="166">
        <f t="shared" si="8"/>
        <v>0.16399999999999998</v>
      </c>
    </row>
    <row r="286" spans="1:16" ht="15" customHeight="1" x14ac:dyDescent="0.25">
      <c r="A286" s="237"/>
      <c r="B286" s="239"/>
      <c r="C286" s="241"/>
      <c r="D286" s="237"/>
      <c r="E286" s="239"/>
      <c r="F286" s="241"/>
      <c r="G286" s="169"/>
      <c r="H286" s="168"/>
      <c r="I286" s="167"/>
      <c r="J286" s="237"/>
      <c r="K286" s="239"/>
      <c r="L286" s="241"/>
      <c r="M286" s="237"/>
      <c r="N286" s="239"/>
      <c r="O286" s="241"/>
      <c r="P286" s="166">
        <f t="shared" si="8"/>
        <v>0</v>
      </c>
    </row>
    <row r="287" spans="1:16" ht="15" customHeight="1" x14ac:dyDescent="0.25">
      <c r="A287" s="236" t="s">
        <v>1646</v>
      </c>
      <c r="B287" s="238">
        <v>0</v>
      </c>
      <c r="C287" s="240">
        <v>0.19</v>
      </c>
      <c r="D287" s="236" t="s">
        <v>1645</v>
      </c>
      <c r="E287" s="238">
        <v>0</v>
      </c>
      <c r="F287" s="240">
        <v>0.18</v>
      </c>
      <c r="G287" s="172" t="s">
        <v>1045</v>
      </c>
      <c r="H287" s="171">
        <v>0</v>
      </c>
      <c r="I287" s="170">
        <v>0.17</v>
      </c>
      <c r="J287" s="236" t="s">
        <v>680</v>
      </c>
      <c r="K287" s="238">
        <v>0.71</v>
      </c>
      <c r="L287" s="240">
        <v>0.19</v>
      </c>
      <c r="M287" s="236" t="s">
        <v>315</v>
      </c>
      <c r="N287" s="238">
        <v>0.71</v>
      </c>
      <c r="O287" s="240">
        <v>0.23</v>
      </c>
      <c r="P287" s="166">
        <f t="shared" si="8"/>
        <v>0.192</v>
      </c>
    </row>
    <row r="288" spans="1:16" ht="15" customHeight="1" x14ac:dyDescent="0.25">
      <c r="A288" s="237"/>
      <c r="B288" s="239"/>
      <c r="C288" s="241"/>
      <c r="D288" s="237"/>
      <c r="E288" s="239"/>
      <c r="F288" s="241"/>
      <c r="G288" s="169"/>
      <c r="H288" s="168"/>
      <c r="I288" s="167"/>
      <c r="J288" s="237"/>
      <c r="K288" s="239"/>
      <c r="L288" s="241"/>
      <c r="M288" s="237"/>
      <c r="N288" s="239"/>
      <c r="O288" s="241"/>
      <c r="P288" s="166">
        <f t="shared" si="8"/>
        <v>0</v>
      </c>
    </row>
    <row r="289" spans="1:16" ht="15" customHeight="1" x14ac:dyDescent="0.25">
      <c r="A289" s="236" t="s">
        <v>1644</v>
      </c>
      <c r="B289" s="238">
        <v>0</v>
      </c>
      <c r="C289" s="240">
        <v>0.2</v>
      </c>
      <c r="D289" s="236" t="s">
        <v>1643</v>
      </c>
      <c r="E289" s="238">
        <v>0</v>
      </c>
      <c r="F289" s="240">
        <v>0.19</v>
      </c>
      <c r="G289" s="172" t="s">
        <v>1044</v>
      </c>
      <c r="H289" s="171">
        <v>0</v>
      </c>
      <c r="I289" s="170">
        <v>0.18</v>
      </c>
      <c r="J289" s="236" t="s">
        <v>679</v>
      </c>
      <c r="K289" s="238">
        <v>0.71</v>
      </c>
      <c r="L289" s="240">
        <v>0.22</v>
      </c>
      <c r="M289" s="236" t="s">
        <v>314</v>
      </c>
      <c r="N289" s="238">
        <v>0.71</v>
      </c>
      <c r="O289" s="240">
        <v>0.27</v>
      </c>
      <c r="P289" s="166">
        <f t="shared" si="8"/>
        <v>0.21200000000000002</v>
      </c>
    </row>
    <row r="290" spans="1:16" ht="15" customHeight="1" x14ac:dyDescent="0.25">
      <c r="A290" s="237"/>
      <c r="B290" s="239"/>
      <c r="C290" s="241"/>
      <c r="D290" s="237"/>
      <c r="E290" s="239"/>
      <c r="F290" s="241"/>
      <c r="G290" s="169"/>
      <c r="H290" s="168"/>
      <c r="I290" s="167"/>
      <c r="J290" s="237"/>
      <c r="K290" s="239"/>
      <c r="L290" s="241"/>
      <c r="M290" s="237"/>
      <c r="N290" s="239"/>
      <c r="O290" s="241"/>
      <c r="P290" s="166">
        <f t="shared" si="8"/>
        <v>0</v>
      </c>
    </row>
    <row r="291" spans="1:16" ht="15" customHeight="1" x14ac:dyDescent="0.25">
      <c r="A291" s="236" t="s">
        <v>1642</v>
      </c>
      <c r="B291" s="238">
        <v>0</v>
      </c>
      <c r="C291" s="240">
        <v>0.19</v>
      </c>
      <c r="D291" s="236" t="s">
        <v>1641</v>
      </c>
      <c r="E291" s="238">
        <v>0</v>
      </c>
      <c r="F291" s="240">
        <v>0.13</v>
      </c>
      <c r="G291" s="172" t="s">
        <v>1043</v>
      </c>
      <c r="H291" s="171">
        <v>0</v>
      </c>
      <c r="I291" s="170">
        <v>0.15</v>
      </c>
      <c r="J291" s="236" t="s">
        <v>678</v>
      </c>
      <c r="K291" s="238">
        <v>0.71</v>
      </c>
      <c r="L291" s="240">
        <v>0.24</v>
      </c>
      <c r="M291" s="236" t="s">
        <v>313</v>
      </c>
      <c r="N291" s="238">
        <v>0.71</v>
      </c>
      <c r="O291" s="240">
        <v>0.28000000000000003</v>
      </c>
      <c r="P291" s="166">
        <f t="shared" si="8"/>
        <v>0.19800000000000001</v>
      </c>
    </row>
    <row r="292" spans="1:16" ht="15" customHeight="1" x14ac:dyDescent="0.25">
      <c r="A292" s="237"/>
      <c r="B292" s="239"/>
      <c r="C292" s="241"/>
      <c r="D292" s="237"/>
      <c r="E292" s="239"/>
      <c r="F292" s="241"/>
      <c r="G292" s="169"/>
      <c r="H292" s="168"/>
      <c r="I292" s="167"/>
      <c r="J292" s="237"/>
      <c r="K292" s="239"/>
      <c r="L292" s="241"/>
      <c r="M292" s="237"/>
      <c r="N292" s="239"/>
      <c r="O292" s="241"/>
      <c r="P292" s="166">
        <f t="shared" si="8"/>
        <v>0</v>
      </c>
    </row>
    <row r="293" spans="1:16" ht="15" customHeight="1" x14ac:dyDescent="0.25">
      <c r="A293" s="236" t="s">
        <v>1640</v>
      </c>
      <c r="B293" s="238">
        <v>0</v>
      </c>
      <c r="C293" s="240">
        <v>0.17</v>
      </c>
      <c r="D293" s="236" t="s">
        <v>1639</v>
      </c>
      <c r="E293" s="238">
        <v>0</v>
      </c>
      <c r="F293" s="240">
        <v>7.0000000000000007E-2</v>
      </c>
      <c r="G293" s="172" t="s">
        <v>1042</v>
      </c>
      <c r="H293" s="171">
        <v>0</v>
      </c>
      <c r="I293" s="170">
        <v>0.2</v>
      </c>
      <c r="J293" s="236" t="s">
        <v>677</v>
      </c>
      <c r="K293" s="238">
        <v>0.71</v>
      </c>
      <c r="L293" s="240">
        <v>0.2</v>
      </c>
      <c r="M293" s="236" t="s">
        <v>312</v>
      </c>
      <c r="N293" s="238">
        <v>0.71</v>
      </c>
      <c r="O293" s="240">
        <v>0.28999999999999998</v>
      </c>
      <c r="P293" s="166">
        <f t="shared" si="8"/>
        <v>0.18600000000000003</v>
      </c>
    </row>
    <row r="294" spans="1:16" ht="15" customHeight="1" x14ac:dyDescent="0.25">
      <c r="A294" s="237"/>
      <c r="B294" s="239"/>
      <c r="C294" s="241"/>
      <c r="D294" s="237"/>
      <c r="E294" s="239"/>
      <c r="F294" s="241"/>
      <c r="G294" s="169"/>
      <c r="H294" s="168"/>
      <c r="I294" s="167"/>
      <c r="J294" s="237"/>
      <c r="K294" s="239"/>
      <c r="L294" s="241"/>
      <c r="M294" s="237"/>
      <c r="N294" s="239"/>
      <c r="O294" s="241"/>
      <c r="P294" s="166">
        <f t="shared" si="8"/>
        <v>0</v>
      </c>
    </row>
    <row r="295" spans="1:16" ht="15" customHeight="1" x14ac:dyDescent="0.25">
      <c r="A295" s="236" t="s">
        <v>1638</v>
      </c>
      <c r="B295" s="238">
        <v>0</v>
      </c>
      <c r="C295" s="240">
        <v>0.13</v>
      </c>
      <c r="D295" s="236" t="s">
        <v>1637</v>
      </c>
      <c r="E295" s="238">
        <v>0</v>
      </c>
      <c r="F295" s="240">
        <v>0.15</v>
      </c>
      <c r="G295" s="172" t="s">
        <v>1041</v>
      </c>
      <c r="H295" s="171">
        <v>0</v>
      </c>
      <c r="I295" s="170">
        <v>0.18</v>
      </c>
      <c r="J295" s="236" t="s">
        <v>676</v>
      </c>
      <c r="K295" s="238">
        <v>0.71</v>
      </c>
      <c r="L295" s="240">
        <v>0.18</v>
      </c>
      <c r="M295" s="236" t="s">
        <v>311</v>
      </c>
      <c r="N295" s="238">
        <v>0.71</v>
      </c>
      <c r="O295" s="240">
        <v>0.28999999999999998</v>
      </c>
      <c r="P295" s="166">
        <f t="shared" si="8"/>
        <v>0.186</v>
      </c>
    </row>
    <row r="296" spans="1:16" ht="15" customHeight="1" x14ac:dyDescent="0.25">
      <c r="A296" s="237"/>
      <c r="B296" s="239"/>
      <c r="C296" s="241"/>
      <c r="D296" s="237"/>
      <c r="E296" s="239"/>
      <c r="F296" s="241"/>
      <c r="G296" s="169"/>
      <c r="H296" s="168"/>
      <c r="I296" s="167"/>
      <c r="J296" s="237"/>
      <c r="K296" s="239"/>
      <c r="L296" s="241"/>
      <c r="M296" s="237"/>
      <c r="N296" s="239"/>
      <c r="O296" s="241"/>
      <c r="P296" s="166">
        <f t="shared" si="8"/>
        <v>0</v>
      </c>
    </row>
    <row r="297" spans="1:16" ht="15" customHeight="1" x14ac:dyDescent="0.25">
      <c r="A297" s="236" t="s">
        <v>1636</v>
      </c>
      <c r="B297" s="238">
        <v>0</v>
      </c>
      <c r="C297" s="240">
        <v>0.05</v>
      </c>
      <c r="D297" s="236" t="s">
        <v>1635</v>
      </c>
      <c r="E297" s="238">
        <v>0</v>
      </c>
      <c r="F297" s="240">
        <v>0.15</v>
      </c>
      <c r="G297" s="172" t="s">
        <v>1040</v>
      </c>
      <c r="H297" s="171">
        <v>0</v>
      </c>
      <c r="I297" s="170">
        <v>0.2</v>
      </c>
      <c r="J297" s="236" t="s">
        <v>675</v>
      </c>
      <c r="K297" s="238">
        <v>0.71</v>
      </c>
      <c r="L297" s="240">
        <v>0.13</v>
      </c>
      <c r="M297" s="236" t="s">
        <v>310</v>
      </c>
      <c r="N297" s="238">
        <v>0.71</v>
      </c>
      <c r="O297" s="240">
        <v>0.27</v>
      </c>
      <c r="P297" s="166">
        <f t="shared" si="8"/>
        <v>0.16</v>
      </c>
    </row>
    <row r="298" spans="1:16" ht="15" customHeight="1" x14ac:dyDescent="0.25">
      <c r="A298" s="237"/>
      <c r="B298" s="239"/>
      <c r="C298" s="241"/>
      <c r="D298" s="237"/>
      <c r="E298" s="239"/>
      <c r="F298" s="241"/>
      <c r="G298" s="169"/>
      <c r="H298" s="168"/>
      <c r="I298" s="167"/>
      <c r="J298" s="237"/>
      <c r="K298" s="239"/>
      <c r="L298" s="241"/>
      <c r="M298" s="237"/>
      <c r="N298" s="239"/>
      <c r="O298" s="241"/>
      <c r="P298" s="166">
        <f t="shared" si="8"/>
        <v>0</v>
      </c>
    </row>
    <row r="299" spans="1:16" ht="15" customHeight="1" x14ac:dyDescent="0.25">
      <c r="A299" s="236" t="s">
        <v>1634</v>
      </c>
      <c r="B299" s="238">
        <v>0</v>
      </c>
      <c r="C299" s="240">
        <v>7.0000000000000007E-2</v>
      </c>
      <c r="D299" s="236" t="s">
        <v>1633</v>
      </c>
      <c r="E299" s="238">
        <v>0</v>
      </c>
      <c r="F299" s="240">
        <v>0.11</v>
      </c>
      <c r="G299" s="172" t="s">
        <v>1039</v>
      </c>
      <c r="H299" s="171">
        <v>0</v>
      </c>
      <c r="I299" s="170">
        <v>0.17</v>
      </c>
      <c r="J299" s="236" t="s">
        <v>674</v>
      </c>
      <c r="K299" s="238">
        <v>0.71</v>
      </c>
      <c r="L299" s="240">
        <v>0.15</v>
      </c>
      <c r="M299" s="236" t="s">
        <v>309</v>
      </c>
      <c r="N299" s="238">
        <v>0.71</v>
      </c>
      <c r="O299" s="240">
        <v>0.21</v>
      </c>
      <c r="P299" s="166">
        <f t="shared" ref="P299:P328" si="9">(C299+F299+I299+L299+O299)/5</f>
        <v>0.14199999999999999</v>
      </c>
    </row>
    <row r="300" spans="1:16" ht="15" customHeight="1" x14ac:dyDescent="0.25">
      <c r="A300" s="237"/>
      <c r="B300" s="239"/>
      <c r="C300" s="241"/>
      <c r="D300" s="237"/>
      <c r="E300" s="239"/>
      <c r="F300" s="241"/>
      <c r="G300" s="169"/>
      <c r="H300" s="168"/>
      <c r="I300" s="167"/>
      <c r="J300" s="237"/>
      <c r="K300" s="239"/>
      <c r="L300" s="241"/>
      <c r="M300" s="237"/>
      <c r="N300" s="239"/>
      <c r="O300" s="241"/>
      <c r="P300" s="166">
        <f t="shared" si="9"/>
        <v>0</v>
      </c>
    </row>
    <row r="301" spans="1:16" ht="15" customHeight="1" x14ac:dyDescent="0.25">
      <c r="A301" s="236" t="s">
        <v>1632</v>
      </c>
      <c r="B301" s="238">
        <v>0</v>
      </c>
      <c r="C301" s="240">
        <v>0.14000000000000001</v>
      </c>
      <c r="D301" s="236" t="s">
        <v>1631</v>
      </c>
      <c r="E301" s="238">
        <v>0</v>
      </c>
      <c r="F301" s="240">
        <v>0.13</v>
      </c>
      <c r="G301" s="172" t="s">
        <v>1038</v>
      </c>
      <c r="H301" s="171">
        <v>0</v>
      </c>
      <c r="I301" s="170">
        <v>0.16</v>
      </c>
      <c r="J301" s="236" t="s">
        <v>673</v>
      </c>
      <c r="K301" s="238">
        <v>0.71</v>
      </c>
      <c r="L301" s="240">
        <v>0.17</v>
      </c>
      <c r="M301" s="236" t="s">
        <v>308</v>
      </c>
      <c r="N301" s="238">
        <v>0.71</v>
      </c>
      <c r="O301" s="240">
        <v>0.18</v>
      </c>
      <c r="P301" s="166">
        <f t="shared" si="9"/>
        <v>0.156</v>
      </c>
    </row>
    <row r="302" spans="1:16" ht="15" customHeight="1" x14ac:dyDescent="0.25">
      <c r="A302" s="237"/>
      <c r="B302" s="239"/>
      <c r="C302" s="241"/>
      <c r="D302" s="237"/>
      <c r="E302" s="239"/>
      <c r="F302" s="241"/>
      <c r="G302" s="169"/>
      <c r="H302" s="168"/>
      <c r="I302" s="167"/>
      <c r="J302" s="237"/>
      <c r="K302" s="239"/>
      <c r="L302" s="241"/>
      <c r="M302" s="237"/>
      <c r="N302" s="239"/>
      <c r="O302" s="241"/>
      <c r="P302" s="166">
        <f t="shared" si="9"/>
        <v>0</v>
      </c>
    </row>
    <row r="303" spans="1:16" ht="15" customHeight="1" x14ac:dyDescent="0.25">
      <c r="A303" s="236" t="s">
        <v>1630</v>
      </c>
      <c r="B303" s="238">
        <v>0</v>
      </c>
      <c r="C303" s="240">
        <v>0.13</v>
      </c>
      <c r="D303" s="236" t="s">
        <v>1629</v>
      </c>
      <c r="E303" s="238">
        <v>0</v>
      </c>
      <c r="F303" s="240">
        <v>0.15</v>
      </c>
      <c r="G303" s="172" t="s">
        <v>1037</v>
      </c>
      <c r="H303" s="171">
        <v>0</v>
      </c>
      <c r="I303" s="170">
        <v>0.17</v>
      </c>
      <c r="J303" s="236" t="s">
        <v>672</v>
      </c>
      <c r="K303" s="238">
        <v>0.71</v>
      </c>
      <c r="L303" s="240">
        <v>0.18</v>
      </c>
      <c r="M303" s="236" t="s">
        <v>307</v>
      </c>
      <c r="N303" s="238">
        <v>0.71</v>
      </c>
      <c r="O303" s="240">
        <v>0.18</v>
      </c>
      <c r="P303" s="166">
        <f t="shared" si="9"/>
        <v>0.16200000000000001</v>
      </c>
    </row>
    <row r="304" spans="1:16" ht="15" customHeight="1" x14ac:dyDescent="0.25">
      <c r="A304" s="237"/>
      <c r="B304" s="239"/>
      <c r="C304" s="241"/>
      <c r="D304" s="237"/>
      <c r="E304" s="239"/>
      <c r="F304" s="241"/>
      <c r="G304" s="169"/>
      <c r="H304" s="168"/>
      <c r="I304" s="167"/>
      <c r="J304" s="237"/>
      <c r="K304" s="239"/>
      <c r="L304" s="241"/>
      <c r="M304" s="237"/>
      <c r="N304" s="239"/>
      <c r="O304" s="241"/>
      <c r="P304" s="166">
        <f t="shared" si="9"/>
        <v>0</v>
      </c>
    </row>
    <row r="305" spans="1:16" ht="15" customHeight="1" x14ac:dyDescent="0.25">
      <c r="A305" s="236" t="s">
        <v>1628</v>
      </c>
      <c r="B305" s="238">
        <v>0</v>
      </c>
      <c r="C305" s="240">
        <v>0.2</v>
      </c>
      <c r="D305" s="236" t="s">
        <v>1627</v>
      </c>
      <c r="E305" s="238">
        <v>0</v>
      </c>
      <c r="F305" s="240">
        <v>0.14000000000000001</v>
      </c>
      <c r="G305" s="172" t="s">
        <v>1036</v>
      </c>
      <c r="H305" s="171">
        <v>0</v>
      </c>
      <c r="I305" s="170">
        <v>0.19</v>
      </c>
      <c r="J305" s="236" t="s">
        <v>671</v>
      </c>
      <c r="K305" s="238">
        <v>0.71</v>
      </c>
      <c r="L305" s="240">
        <v>0.19</v>
      </c>
      <c r="M305" s="236" t="s">
        <v>306</v>
      </c>
      <c r="N305" s="238">
        <v>0.71</v>
      </c>
      <c r="O305" s="240">
        <v>0.18</v>
      </c>
      <c r="P305" s="166">
        <f t="shared" si="9"/>
        <v>0.18</v>
      </c>
    </row>
    <row r="306" spans="1:16" ht="15" customHeight="1" x14ac:dyDescent="0.25">
      <c r="A306" s="237"/>
      <c r="B306" s="239"/>
      <c r="C306" s="241"/>
      <c r="D306" s="237"/>
      <c r="E306" s="239"/>
      <c r="F306" s="241"/>
      <c r="G306" s="169"/>
      <c r="H306" s="168"/>
      <c r="I306" s="167"/>
      <c r="J306" s="237"/>
      <c r="K306" s="239"/>
      <c r="L306" s="241"/>
      <c r="M306" s="237"/>
      <c r="N306" s="239"/>
      <c r="O306" s="241"/>
      <c r="P306" s="166">
        <f t="shared" si="9"/>
        <v>0</v>
      </c>
    </row>
    <row r="307" spans="1:16" ht="15" customHeight="1" x14ac:dyDescent="0.25">
      <c r="A307" s="236" t="s">
        <v>1626</v>
      </c>
      <c r="B307" s="238">
        <v>0</v>
      </c>
      <c r="C307" s="240">
        <v>0.16</v>
      </c>
      <c r="D307" s="236" t="s">
        <v>1625</v>
      </c>
      <c r="E307" s="238">
        <v>0</v>
      </c>
      <c r="F307" s="240">
        <v>0.13</v>
      </c>
      <c r="G307" s="172" t="s">
        <v>1035</v>
      </c>
      <c r="H307" s="171">
        <v>0</v>
      </c>
      <c r="I307" s="170">
        <v>0.18</v>
      </c>
      <c r="J307" s="236" t="s">
        <v>670</v>
      </c>
      <c r="K307" s="238">
        <v>0.71</v>
      </c>
      <c r="L307" s="240">
        <v>0.17</v>
      </c>
      <c r="M307" s="236" t="s">
        <v>305</v>
      </c>
      <c r="N307" s="238">
        <v>0.71</v>
      </c>
      <c r="O307" s="240">
        <v>0.18</v>
      </c>
      <c r="P307" s="166">
        <f t="shared" si="9"/>
        <v>0.16400000000000001</v>
      </c>
    </row>
    <row r="308" spans="1:16" ht="15" customHeight="1" x14ac:dyDescent="0.25">
      <c r="A308" s="237"/>
      <c r="B308" s="239"/>
      <c r="C308" s="241"/>
      <c r="D308" s="237"/>
      <c r="E308" s="239"/>
      <c r="F308" s="241"/>
      <c r="G308" s="169"/>
      <c r="H308" s="168"/>
      <c r="I308" s="167"/>
      <c r="J308" s="237"/>
      <c r="K308" s="239"/>
      <c r="L308" s="241"/>
      <c r="M308" s="237"/>
      <c r="N308" s="239"/>
      <c r="O308" s="241"/>
      <c r="P308" s="166">
        <f t="shared" si="9"/>
        <v>0</v>
      </c>
    </row>
    <row r="309" spans="1:16" ht="15" customHeight="1" x14ac:dyDescent="0.25">
      <c r="A309" s="236" t="s">
        <v>1624</v>
      </c>
      <c r="B309" s="238">
        <v>0</v>
      </c>
      <c r="C309" s="240">
        <v>0.17</v>
      </c>
      <c r="D309" s="236" t="s">
        <v>1623</v>
      </c>
      <c r="E309" s="238">
        <v>0</v>
      </c>
      <c r="F309" s="240">
        <v>0.1</v>
      </c>
      <c r="G309" s="172" t="s">
        <v>1034</v>
      </c>
      <c r="H309" s="171">
        <v>0</v>
      </c>
      <c r="I309" s="170">
        <v>0.16</v>
      </c>
      <c r="J309" s="236" t="s">
        <v>669</v>
      </c>
      <c r="K309" s="238">
        <v>0.71</v>
      </c>
      <c r="L309" s="240">
        <v>0.13</v>
      </c>
      <c r="M309" s="236" t="s">
        <v>304</v>
      </c>
      <c r="N309" s="238">
        <v>0.71</v>
      </c>
      <c r="O309" s="240">
        <v>0.08</v>
      </c>
      <c r="P309" s="166">
        <f t="shared" si="9"/>
        <v>0.128</v>
      </c>
    </row>
    <row r="310" spans="1:16" ht="15" customHeight="1" x14ac:dyDescent="0.25">
      <c r="A310" s="237"/>
      <c r="B310" s="239"/>
      <c r="C310" s="241"/>
      <c r="D310" s="237"/>
      <c r="E310" s="239"/>
      <c r="F310" s="241"/>
      <c r="G310" s="169"/>
      <c r="H310" s="168"/>
      <c r="I310" s="167"/>
      <c r="J310" s="237"/>
      <c r="K310" s="239"/>
      <c r="L310" s="241"/>
      <c r="M310" s="237"/>
      <c r="N310" s="239"/>
      <c r="O310" s="241"/>
      <c r="P310" s="166">
        <f t="shared" si="9"/>
        <v>0</v>
      </c>
    </row>
    <row r="311" spans="1:16" ht="15" customHeight="1" x14ac:dyDescent="0.25">
      <c r="A311" s="236" t="s">
        <v>1622</v>
      </c>
      <c r="B311" s="238">
        <v>0</v>
      </c>
      <c r="C311" s="240">
        <v>0.17</v>
      </c>
      <c r="D311" s="236" t="s">
        <v>1621</v>
      </c>
      <c r="E311" s="238">
        <v>0</v>
      </c>
      <c r="F311" s="240">
        <v>0.14000000000000001</v>
      </c>
      <c r="G311" s="172" t="s">
        <v>1033</v>
      </c>
      <c r="H311" s="171">
        <v>0</v>
      </c>
      <c r="I311" s="170">
        <v>0.15</v>
      </c>
      <c r="J311" s="236" t="s">
        <v>668</v>
      </c>
      <c r="K311" s="238">
        <v>0.71</v>
      </c>
      <c r="L311" s="240">
        <v>0.17</v>
      </c>
      <c r="M311" s="236" t="s">
        <v>303</v>
      </c>
      <c r="N311" s="238">
        <v>0.71</v>
      </c>
      <c r="O311" s="240">
        <v>0.13</v>
      </c>
      <c r="P311" s="166">
        <f t="shared" si="9"/>
        <v>0.15200000000000002</v>
      </c>
    </row>
    <row r="312" spans="1:16" ht="15" customHeight="1" x14ac:dyDescent="0.25">
      <c r="A312" s="237"/>
      <c r="B312" s="239"/>
      <c r="C312" s="241"/>
      <c r="D312" s="237"/>
      <c r="E312" s="239"/>
      <c r="F312" s="241"/>
      <c r="G312" s="169"/>
      <c r="H312" s="168"/>
      <c r="I312" s="167"/>
      <c r="J312" s="237"/>
      <c r="K312" s="239"/>
      <c r="L312" s="241"/>
      <c r="M312" s="237"/>
      <c r="N312" s="239"/>
      <c r="O312" s="241"/>
      <c r="P312" s="166">
        <f t="shared" si="9"/>
        <v>0</v>
      </c>
    </row>
    <row r="313" spans="1:16" ht="15" customHeight="1" x14ac:dyDescent="0.25">
      <c r="A313" s="236" t="s">
        <v>1620</v>
      </c>
      <c r="B313" s="238">
        <v>0</v>
      </c>
      <c r="C313" s="240">
        <v>0.18</v>
      </c>
      <c r="D313" s="236" t="s">
        <v>1619</v>
      </c>
      <c r="E313" s="238">
        <v>0</v>
      </c>
      <c r="F313" s="240">
        <v>0.17</v>
      </c>
      <c r="G313" s="172" t="s">
        <v>1032</v>
      </c>
      <c r="H313" s="171">
        <v>0</v>
      </c>
      <c r="I313" s="170">
        <v>7.0000000000000007E-2</v>
      </c>
      <c r="J313" s="236" t="s">
        <v>667</v>
      </c>
      <c r="K313" s="238">
        <v>0.71</v>
      </c>
      <c r="L313" s="240">
        <v>0.16</v>
      </c>
      <c r="M313" s="236" t="s">
        <v>302</v>
      </c>
      <c r="N313" s="238">
        <v>0.71</v>
      </c>
      <c r="O313" s="240">
        <v>0.05</v>
      </c>
      <c r="P313" s="166">
        <f t="shared" si="9"/>
        <v>0.126</v>
      </c>
    </row>
    <row r="314" spans="1:16" ht="15" customHeight="1" x14ac:dyDescent="0.25">
      <c r="A314" s="237"/>
      <c r="B314" s="239"/>
      <c r="C314" s="241"/>
      <c r="D314" s="237"/>
      <c r="E314" s="239"/>
      <c r="F314" s="241"/>
      <c r="G314" s="169"/>
      <c r="H314" s="168"/>
      <c r="I314" s="167"/>
      <c r="J314" s="237"/>
      <c r="K314" s="239"/>
      <c r="L314" s="241"/>
      <c r="M314" s="237"/>
      <c r="N314" s="239"/>
      <c r="O314" s="241"/>
      <c r="P314" s="166">
        <f t="shared" si="9"/>
        <v>0</v>
      </c>
    </row>
    <row r="315" spans="1:16" ht="15" customHeight="1" x14ac:dyDescent="0.25">
      <c r="A315" s="236" t="s">
        <v>1618</v>
      </c>
      <c r="B315" s="238">
        <v>0</v>
      </c>
      <c r="C315" s="240">
        <v>0.18</v>
      </c>
      <c r="D315" s="236" t="s">
        <v>1617</v>
      </c>
      <c r="E315" s="238">
        <v>0</v>
      </c>
      <c r="F315" s="240">
        <v>0.2</v>
      </c>
      <c r="G315" s="172" t="s">
        <v>1031</v>
      </c>
      <c r="H315" s="171">
        <v>0</v>
      </c>
      <c r="I315" s="170">
        <v>0.1</v>
      </c>
      <c r="J315" s="236" t="s">
        <v>666</v>
      </c>
      <c r="K315" s="238">
        <v>0.71</v>
      </c>
      <c r="L315" s="240">
        <v>0.17</v>
      </c>
      <c r="M315" s="236" t="s">
        <v>301</v>
      </c>
      <c r="N315" s="238">
        <v>0.71</v>
      </c>
      <c r="O315" s="240">
        <v>0.15</v>
      </c>
      <c r="P315" s="166">
        <f t="shared" si="9"/>
        <v>0.16</v>
      </c>
    </row>
    <row r="316" spans="1:16" ht="15" customHeight="1" x14ac:dyDescent="0.25">
      <c r="A316" s="237"/>
      <c r="B316" s="239"/>
      <c r="C316" s="241"/>
      <c r="D316" s="237"/>
      <c r="E316" s="239"/>
      <c r="F316" s="241"/>
      <c r="G316" s="169"/>
      <c r="H316" s="168"/>
      <c r="I316" s="167"/>
      <c r="J316" s="237"/>
      <c r="K316" s="239"/>
      <c r="L316" s="241"/>
      <c r="M316" s="237"/>
      <c r="N316" s="239"/>
      <c r="O316" s="241"/>
      <c r="P316" s="166">
        <f t="shared" si="9"/>
        <v>0</v>
      </c>
    </row>
    <row r="317" spans="1:16" ht="15" customHeight="1" x14ac:dyDescent="0.25">
      <c r="A317" s="236" t="s">
        <v>1616</v>
      </c>
      <c r="B317" s="238">
        <v>0</v>
      </c>
      <c r="C317" s="240">
        <v>0.17</v>
      </c>
      <c r="D317" s="236" t="s">
        <v>1615</v>
      </c>
      <c r="E317" s="238">
        <v>0</v>
      </c>
      <c r="F317" s="240">
        <v>0.16</v>
      </c>
      <c r="G317" s="172" t="s">
        <v>1030</v>
      </c>
      <c r="H317" s="171">
        <v>0</v>
      </c>
      <c r="I317" s="170">
        <v>0.16</v>
      </c>
      <c r="J317" s="236" t="s">
        <v>665</v>
      </c>
      <c r="K317" s="238">
        <v>0.71</v>
      </c>
      <c r="L317" s="240">
        <v>0.15</v>
      </c>
      <c r="M317" s="236" t="s">
        <v>300</v>
      </c>
      <c r="N317" s="238">
        <v>0.71</v>
      </c>
      <c r="O317" s="240">
        <v>0.2</v>
      </c>
      <c r="P317" s="166">
        <f t="shared" si="9"/>
        <v>0.16800000000000001</v>
      </c>
    </row>
    <row r="318" spans="1:16" ht="15" customHeight="1" x14ac:dyDescent="0.25">
      <c r="A318" s="237"/>
      <c r="B318" s="239"/>
      <c r="C318" s="241"/>
      <c r="D318" s="237"/>
      <c r="E318" s="239"/>
      <c r="F318" s="241"/>
      <c r="G318" s="169"/>
      <c r="H318" s="168"/>
      <c r="I318" s="167"/>
      <c r="J318" s="237"/>
      <c r="K318" s="239"/>
      <c r="L318" s="241"/>
      <c r="M318" s="237"/>
      <c r="N318" s="239"/>
      <c r="O318" s="241"/>
      <c r="P318" s="166">
        <f t="shared" si="9"/>
        <v>0</v>
      </c>
    </row>
    <row r="319" spans="1:16" ht="15" customHeight="1" x14ac:dyDescent="0.25">
      <c r="A319" s="236" t="s">
        <v>1614</v>
      </c>
      <c r="B319" s="238">
        <v>0</v>
      </c>
      <c r="C319" s="240">
        <v>0.17</v>
      </c>
      <c r="D319" s="236" t="s">
        <v>1613</v>
      </c>
      <c r="E319" s="238">
        <v>0</v>
      </c>
      <c r="F319" s="240">
        <v>0.2</v>
      </c>
      <c r="G319" s="172" t="s">
        <v>1029</v>
      </c>
      <c r="H319" s="171">
        <v>0</v>
      </c>
      <c r="I319" s="170">
        <v>0.19</v>
      </c>
      <c r="J319" s="236" t="s">
        <v>664</v>
      </c>
      <c r="K319" s="238">
        <v>0.72</v>
      </c>
      <c r="L319" s="240">
        <v>0.18</v>
      </c>
      <c r="M319" s="236" t="s">
        <v>299</v>
      </c>
      <c r="N319" s="238">
        <v>0.72</v>
      </c>
      <c r="O319" s="240">
        <v>0.2</v>
      </c>
      <c r="P319" s="166">
        <f t="shared" si="9"/>
        <v>0.188</v>
      </c>
    </row>
    <row r="320" spans="1:16" ht="15" customHeight="1" x14ac:dyDescent="0.25">
      <c r="A320" s="237"/>
      <c r="B320" s="239"/>
      <c r="C320" s="241"/>
      <c r="D320" s="237"/>
      <c r="E320" s="239"/>
      <c r="F320" s="241"/>
      <c r="G320" s="169"/>
      <c r="H320" s="168"/>
      <c r="I320" s="167"/>
      <c r="J320" s="237"/>
      <c r="K320" s="239"/>
      <c r="L320" s="241"/>
      <c r="M320" s="237"/>
      <c r="N320" s="239"/>
      <c r="O320" s="241"/>
      <c r="P320" s="166">
        <f t="shared" si="9"/>
        <v>0</v>
      </c>
    </row>
    <row r="321" spans="1:17" ht="15" customHeight="1" x14ac:dyDescent="0.25">
      <c r="A321" s="236" t="s">
        <v>1612</v>
      </c>
      <c r="B321" s="238">
        <v>0</v>
      </c>
      <c r="C321" s="240">
        <v>0.19</v>
      </c>
      <c r="D321" s="236" t="s">
        <v>1611</v>
      </c>
      <c r="E321" s="238">
        <v>0</v>
      </c>
      <c r="F321" s="240">
        <v>0.14000000000000001</v>
      </c>
      <c r="G321" s="172" t="s">
        <v>1028</v>
      </c>
      <c r="H321" s="171">
        <v>0</v>
      </c>
      <c r="I321" s="170">
        <v>0.2</v>
      </c>
      <c r="J321" s="236" t="s">
        <v>663</v>
      </c>
      <c r="K321" s="238">
        <v>0.72</v>
      </c>
      <c r="L321" s="240">
        <v>0.17</v>
      </c>
      <c r="M321" s="236" t="s">
        <v>298</v>
      </c>
      <c r="N321" s="238">
        <v>0.72</v>
      </c>
      <c r="O321" s="240">
        <v>0.18</v>
      </c>
      <c r="P321" s="166">
        <f t="shared" si="9"/>
        <v>0.17600000000000002</v>
      </c>
    </row>
    <row r="322" spans="1:17" ht="15" customHeight="1" x14ac:dyDescent="0.25">
      <c r="A322" s="237"/>
      <c r="B322" s="239"/>
      <c r="C322" s="241"/>
      <c r="D322" s="237"/>
      <c r="E322" s="239"/>
      <c r="F322" s="241"/>
      <c r="G322" s="169"/>
      <c r="H322" s="168"/>
      <c r="I322" s="167"/>
      <c r="J322" s="237"/>
      <c r="K322" s="239"/>
      <c r="L322" s="241"/>
      <c r="M322" s="237"/>
      <c r="N322" s="239"/>
      <c r="O322" s="241"/>
      <c r="P322" s="166">
        <f t="shared" si="9"/>
        <v>0</v>
      </c>
    </row>
    <row r="323" spans="1:17" ht="15" customHeight="1" x14ac:dyDescent="0.25">
      <c r="A323" s="236" t="s">
        <v>1610</v>
      </c>
      <c r="B323" s="238">
        <v>0</v>
      </c>
      <c r="C323" s="240">
        <v>0.23</v>
      </c>
      <c r="D323" s="236" t="s">
        <v>1609</v>
      </c>
      <c r="E323" s="238">
        <v>0</v>
      </c>
      <c r="F323" s="240">
        <v>0.15</v>
      </c>
      <c r="G323" s="172" t="s">
        <v>1027</v>
      </c>
      <c r="H323" s="171">
        <v>0</v>
      </c>
      <c r="I323" s="170">
        <v>0.21</v>
      </c>
      <c r="J323" s="236" t="s">
        <v>662</v>
      </c>
      <c r="K323" s="238">
        <v>0.72</v>
      </c>
      <c r="L323" s="240">
        <v>0.19</v>
      </c>
      <c r="M323" s="236" t="s">
        <v>297</v>
      </c>
      <c r="N323" s="238">
        <v>0.72</v>
      </c>
      <c r="O323" s="240">
        <v>0.18</v>
      </c>
      <c r="P323" s="166">
        <f t="shared" si="9"/>
        <v>0.192</v>
      </c>
    </row>
    <row r="324" spans="1:17" ht="15" customHeight="1" x14ac:dyDescent="0.25">
      <c r="A324" s="237"/>
      <c r="B324" s="239"/>
      <c r="C324" s="241"/>
      <c r="D324" s="237"/>
      <c r="E324" s="239"/>
      <c r="F324" s="241"/>
      <c r="G324" s="169"/>
      <c r="H324" s="168"/>
      <c r="I324" s="167"/>
      <c r="J324" s="237"/>
      <c r="K324" s="239"/>
      <c r="L324" s="241"/>
      <c r="M324" s="237"/>
      <c r="N324" s="239"/>
      <c r="O324" s="241"/>
      <c r="P324" s="166">
        <f t="shared" si="9"/>
        <v>0</v>
      </c>
    </row>
    <row r="325" spans="1:17" ht="15" customHeight="1" x14ac:dyDescent="0.25">
      <c r="A325" s="236" t="s">
        <v>1608</v>
      </c>
      <c r="B325" s="238">
        <v>0</v>
      </c>
      <c r="C325" s="240">
        <v>0.22</v>
      </c>
      <c r="D325" s="236" t="s">
        <v>1607</v>
      </c>
      <c r="E325" s="238">
        <v>0</v>
      </c>
      <c r="F325" s="240">
        <v>0.21</v>
      </c>
      <c r="G325" s="172" t="s">
        <v>1026</v>
      </c>
      <c r="H325" s="171">
        <v>0</v>
      </c>
      <c r="I325" s="170">
        <v>0.19</v>
      </c>
      <c r="J325" s="236" t="s">
        <v>661</v>
      </c>
      <c r="K325" s="238">
        <v>0.72</v>
      </c>
      <c r="L325" s="240">
        <v>0.19</v>
      </c>
      <c r="M325" s="236" t="s">
        <v>296</v>
      </c>
      <c r="N325" s="238">
        <v>0.72</v>
      </c>
      <c r="O325" s="240">
        <v>0.21</v>
      </c>
      <c r="P325" s="166">
        <f t="shared" si="9"/>
        <v>0.20400000000000001</v>
      </c>
    </row>
    <row r="326" spans="1:17" ht="15" customHeight="1" x14ac:dyDescent="0.25">
      <c r="A326" s="237"/>
      <c r="B326" s="239"/>
      <c r="C326" s="241"/>
      <c r="D326" s="237"/>
      <c r="E326" s="239"/>
      <c r="F326" s="241"/>
      <c r="G326" s="169"/>
      <c r="H326" s="168"/>
      <c r="I326" s="167"/>
      <c r="J326" s="237"/>
      <c r="K326" s="239"/>
      <c r="L326" s="241"/>
      <c r="M326" s="237"/>
      <c r="N326" s="239"/>
      <c r="O326" s="241"/>
      <c r="P326" s="166">
        <f t="shared" si="9"/>
        <v>0</v>
      </c>
    </row>
    <row r="327" spans="1:17" ht="15" customHeight="1" x14ac:dyDescent="0.25">
      <c r="A327" s="236" t="s">
        <v>1606</v>
      </c>
      <c r="B327" s="238">
        <v>0</v>
      </c>
      <c r="C327" s="240">
        <v>0.19</v>
      </c>
      <c r="D327" s="236" t="s">
        <v>1605</v>
      </c>
      <c r="E327" s="238">
        <v>0</v>
      </c>
      <c r="F327" s="240">
        <v>0.21</v>
      </c>
      <c r="G327" s="172" t="s">
        <v>1025</v>
      </c>
      <c r="H327" s="171">
        <v>0</v>
      </c>
      <c r="I327" s="170">
        <v>0.2</v>
      </c>
      <c r="J327" s="236" t="s">
        <v>660</v>
      </c>
      <c r="K327" s="238">
        <v>0.72</v>
      </c>
      <c r="L327" s="240">
        <v>0.17</v>
      </c>
      <c r="M327" s="236" t="s">
        <v>295</v>
      </c>
      <c r="N327" s="238">
        <v>0.72</v>
      </c>
      <c r="O327" s="240">
        <v>0.22</v>
      </c>
      <c r="P327" s="166">
        <f t="shared" si="9"/>
        <v>0.19800000000000001</v>
      </c>
    </row>
    <row r="328" spans="1:17" ht="15" customHeight="1" x14ac:dyDescent="0.25">
      <c r="A328" s="237"/>
      <c r="B328" s="239"/>
      <c r="C328" s="241"/>
      <c r="D328" s="237"/>
      <c r="E328" s="239"/>
      <c r="F328" s="241"/>
      <c r="G328" s="169"/>
      <c r="H328" s="168"/>
      <c r="I328" s="167"/>
      <c r="J328" s="237"/>
      <c r="K328" s="239"/>
      <c r="L328" s="241"/>
      <c r="M328" s="237"/>
      <c r="N328" s="239"/>
      <c r="O328" s="241"/>
      <c r="P328" s="166">
        <f t="shared" si="9"/>
        <v>0</v>
      </c>
    </row>
    <row r="329" spans="1:17" ht="15" customHeight="1" x14ac:dyDescent="0.25">
      <c r="A329" s="175"/>
      <c r="B329" s="174"/>
      <c r="C329" s="173"/>
      <c r="D329" s="175"/>
      <c r="E329" s="174"/>
      <c r="F329" s="173"/>
      <c r="G329" s="175"/>
      <c r="H329" s="174"/>
      <c r="I329" s="173"/>
      <c r="J329" s="175"/>
      <c r="K329" s="174"/>
      <c r="L329" s="173"/>
      <c r="M329" s="175"/>
      <c r="N329" s="174"/>
      <c r="O329" s="173"/>
      <c r="P329" s="166"/>
      <c r="Q329" s="166">
        <f>SUM(P267:P328)</f>
        <v>5.346000000000001</v>
      </c>
    </row>
    <row r="330" spans="1:17" ht="15" customHeight="1" x14ac:dyDescent="0.25">
      <c r="A330" s="236" t="s">
        <v>1604</v>
      </c>
      <c r="B330" s="238">
        <v>0</v>
      </c>
      <c r="C330" s="240">
        <v>0.12</v>
      </c>
      <c r="D330" s="236" t="s">
        <v>1603</v>
      </c>
      <c r="E330" s="238">
        <v>0</v>
      </c>
      <c r="F330" s="240">
        <v>0.19</v>
      </c>
      <c r="G330" s="172" t="s">
        <v>1024</v>
      </c>
      <c r="H330" s="171">
        <v>0</v>
      </c>
      <c r="I330" s="170">
        <v>0.14000000000000001</v>
      </c>
      <c r="J330" s="236" t="s">
        <v>659</v>
      </c>
      <c r="K330" s="238">
        <v>0.72</v>
      </c>
      <c r="L330" s="240">
        <v>0.15</v>
      </c>
      <c r="M330" s="236" t="s">
        <v>294</v>
      </c>
      <c r="N330" s="238">
        <v>0.72</v>
      </c>
      <c r="O330" s="240">
        <v>0.21</v>
      </c>
      <c r="P330" s="166">
        <f t="shared" ref="P330:P361" si="10">(C330+F330+I330+L330+O330)/5</f>
        <v>0.16199999999999998</v>
      </c>
    </row>
    <row r="331" spans="1:17" ht="15" customHeight="1" x14ac:dyDescent="0.25">
      <c r="A331" s="237"/>
      <c r="B331" s="239"/>
      <c r="C331" s="241"/>
      <c r="D331" s="237"/>
      <c r="E331" s="239"/>
      <c r="F331" s="241"/>
      <c r="G331" s="169"/>
      <c r="H331" s="168"/>
      <c r="I331" s="167"/>
      <c r="J331" s="237"/>
      <c r="K331" s="239"/>
      <c r="L331" s="241"/>
      <c r="M331" s="237"/>
      <c r="N331" s="239"/>
      <c r="O331" s="241"/>
      <c r="P331" s="166">
        <f t="shared" si="10"/>
        <v>0</v>
      </c>
    </row>
    <row r="332" spans="1:17" ht="15" customHeight="1" x14ac:dyDescent="0.25">
      <c r="A332" s="236" t="s">
        <v>1602</v>
      </c>
      <c r="B332" s="238">
        <v>0</v>
      </c>
      <c r="C332" s="240">
        <v>0.14000000000000001</v>
      </c>
      <c r="D332" s="236" t="s">
        <v>1601</v>
      </c>
      <c r="E332" s="238">
        <v>0</v>
      </c>
      <c r="F332" s="240">
        <v>0.2</v>
      </c>
      <c r="G332" s="172" t="s">
        <v>1023</v>
      </c>
      <c r="H332" s="171">
        <v>0</v>
      </c>
      <c r="I332" s="170">
        <v>0.12</v>
      </c>
      <c r="J332" s="236" t="s">
        <v>658</v>
      </c>
      <c r="K332" s="238">
        <v>0.72</v>
      </c>
      <c r="L332" s="240">
        <v>0.05</v>
      </c>
      <c r="M332" s="236" t="s">
        <v>293</v>
      </c>
      <c r="N332" s="238">
        <v>0.72</v>
      </c>
      <c r="O332" s="240">
        <v>0.19</v>
      </c>
      <c r="P332" s="166">
        <f t="shared" si="10"/>
        <v>0.13999999999999999</v>
      </c>
    </row>
    <row r="333" spans="1:17" ht="15" customHeight="1" x14ac:dyDescent="0.25">
      <c r="A333" s="237"/>
      <c r="B333" s="239"/>
      <c r="C333" s="241"/>
      <c r="D333" s="237"/>
      <c r="E333" s="239"/>
      <c r="F333" s="241"/>
      <c r="G333" s="169"/>
      <c r="H333" s="168"/>
      <c r="I333" s="167"/>
      <c r="J333" s="237"/>
      <c r="K333" s="239"/>
      <c r="L333" s="241"/>
      <c r="M333" s="237"/>
      <c r="N333" s="239"/>
      <c r="O333" s="241"/>
      <c r="P333" s="166">
        <f t="shared" si="10"/>
        <v>0</v>
      </c>
    </row>
    <row r="334" spans="1:17" ht="15" customHeight="1" x14ac:dyDescent="0.25">
      <c r="A334" s="236" t="s">
        <v>1600</v>
      </c>
      <c r="B334" s="238">
        <v>0</v>
      </c>
      <c r="C334" s="240">
        <v>0.14000000000000001</v>
      </c>
      <c r="D334" s="236" t="s">
        <v>1599</v>
      </c>
      <c r="E334" s="238">
        <v>0</v>
      </c>
      <c r="F334" s="240">
        <v>0.2</v>
      </c>
      <c r="G334" s="172" t="s">
        <v>1022</v>
      </c>
      <c r="H334" s="171">
        <v>0</v>
      </c>
      <c r="I334" s="170">
        <v>0.1</v>
      </c>
      <c r="J334" s="236" t="s">
        <v>657</v>
      </c>
      <c r="K334" s="238">
        <v>0.72</v>
      </c>
      <c r="L334" s="240">
        <v>0.08</v>
      </c>
      <c r="M334" s="236" t="s">
        <v>292</v>
      </c>
      <c r="N334" s="238">
        <v>0.72</v>
      </c>
      <c r="O334" s="240">
        <v>0.23</v>
      </c>
      <c r="P334" s="166">
        <f t="shared" si="10"/>
        <v>0.15</v>
      </c>
    </row>
    <row r="335" spans="1:17" ht="15" customHeight="1" x14ac:dyDescent="0.25">
      <c r="A335" s="237"/>
      <c r="B335" s="239"/>
      <c r="C335" s="241"/>
      <c r="D335" s="237"/>
      <c r="E335" s="239"/>
      <c r="F335" s="241"/>
      <c r="G335" s="169"/>
      <c r="H335" s="168"/>
      <c r="I335" s="167"/>
      <c r="J335" s="237"/>
      <c r="K335" s="239"/>
      <c r="L335" s="241"/>
      <c r="M335" s="237"/>
      <c r="N335" s="239"/>
      <c r="O335" s="241"/>
      <c r="P335" s="166">
        <f t="shared" si="10"/>
        <v>0</v>
      </c>
    </row>
    <row r="336" spans="1:17" ht="15" customHeight="1" x14ac:dyDescent="0.25">
      <c r="A336" s="236" t="s">
        <v>1598</v>
      </c>
      <c r="B336" s="238">
        <v>0</v>
      </c>
      <c r="C336" s="240">
        <v>0.17</v>
      </c>
      <c r="D336" s="236" t="s">
        <v>1597</v>
      </c>
      <c r="E336" s="238">
        <v>0</v>
      </c>
      <c r="F336" s="240">
        <v>0.18</v>
      </c>
      <c r="G336" s="172" t="s">
        <v>1021</v>
      </c>
      <c r="H336" s="171">
        <v>0</v>
      </c>
      <c r="I336" s="170">
        <v>0.05</v>
      </c>
      <c r="J336" s="236" t="s">
        <v>656</v>
      </c>
      <c r="K336" s="238">
        <v>0.72</v>
      </c>
      <c r="L336" s="240">
        <v>0.13</v>
      </c>
      <c r="M336" s="236" t="s">
        <v>291</v>
      </c>
      <c r="N336" s="238">
        <v>0.72</v>
      </c>
      <c r="O336" s="240">
        <v>0.21</v>
      </c>
      <c r="P336" s="166">
        <f t="shared" si="10"/>
        <v>0.14799999999999999</v>
      </c>
    </row>
    <row r="337" spans="1:16" ht="15" customHeight="1" x14ac:dyDescent="0.25">
      <c r="A337" s="237"/>
      <c r="B337" s="239"/>
      <c r="C337" s="241"/>
      <c r="D337" s="237"/>
      <c r="E337" s="239"/>
      <c r="F337" s="241"/>
      <c r="G337" s="169"/>
      <c r="H337" s="168"/>
      <c r="I337" s="167"/>
      <c r="J337" s="237"/>
      <c r="K337" s="239"/>
      <c r="L337" s="241"/>
      <c r="M337" s="237"/>
      <c r="N337" s="239"/>
      <c r="O337" s="241"/>
      <c r="P337" s="166">
        <f t="shared" si="10"/>
        <v>0</v>
      </c>
    </row>
    <row r="338" spans="1:16" ht="15" customHeight="1" x14ac:dyDescent="0.25">
      <c r="A338" s="236" t="s">
        <v>1596</v>
      </c>
      <c r="B338" s="238">
        <v>0</v>
      </c>
      <c r="C338" s="240">
        <v>0.18</v>
      </c>
      <c r="D338" s="236" t="s">
        <v>1595</v>
      </c>
      <c r="E338" s="238">
        <v>0</v>
      </c>
      <c r="F338" s="240">
        <v>0.2</v>
      </c>
      <c r="G338" s="172" t="s">
        <v>1020</v>
      </c>
      <c r="H338" s="171">
        <v>0</v>
      </c>
      <c r="I338" s="170">
        <v>0.19</v>
      </c>
      <c r="J338" s="236" t="s">
        <v>655</v>
      </c>
      <c r="K338" s="238">
        <v>0.72</v>
      </c>
      <c r="L338" s="240">
        <v>0.17</v>
      </c>
      <c r="M338" s="236" t="s">
        <v>290</v>
      </c>
      <c r="N338" s="238">
        <v>0.72</v>
      </c>
      <c r="O338" s="240">
        <v>0.21</v>
      </c>
      <c r="P338" s="166">
        <f t="shared" si="10"/>
        <v>0.19</v>
      </c>
    </row>
    <row r="339" spans="1:16" ht="15" customHeight="1" x14ac:dyDescent="0.25">
      <c r="A339" s="237"/>
      <c r="B339" s="239"/>
      <c r="C339" s="241"/>
      <c r="D339" s="237"/>
      <c r="E339" s="239"/>
      <c r="F339" s="241"/>
      <c r="G339" s="169"/>
      <c r="H339" s="168"/>
      <c r="I339" s="167"/>
      <c r="J339" s="237"/>
      <c r="K339" s="239"/>
      <c r="L339" s="241"/>
      <c r="M339" s="237"/>
      <c r="N339" s="239"/>
      <c r="O339" s="241"/>
      <c r="P339" s="166">
        <f t="shared" si="10"/>
        <v>0</v>
      </c>
    </row>
    <row r="340" spans="1:16" ht="15" customHeight="1" x14ac:dyDescent="0.25">
      <c r="A340" s="236" t="s">
        <v>1594</v>
      </c>
      <c r="B340" s="238">
        <v>0</v>
      </c>
      <c r="C340" s="240">
        <v>0.18</v>
      </c>
      <c r="D340" s="236" t="s">
        <v>1593</v>
      </c>
      <c r="E340" s="238">
        <v>0</v>
      </c>
      <c r="F340" s="240">
        <v>0.2</v>
      </c>
      <c r="G340" s="172" t="s">
        <v>1019</v>
      </c>
      <c r="H340" s="171">
        <v>0</v>
      </c>
      <c r="I340" s="170">
        <v>0.2</v>
      </c>
      <c r="J340" s="236" t="s">
        <v>654</v>
      </c>
      <c r="K340" s="238">
        <v>0.72</v>
      </c>
      <c r="L340" s="240">
        <v>0.08</v>
      </c>
      <c r="M340" s="236" t="s">
        <v>289</v>
      </c>
      <c r="N340" s="238">
        <v>0.72</v>
      </c>
      <c r="O340" s="240">
        <v>0.17</v>
      </c>
      <c r="P340" s="166">
        <f t="shared" si="10"/>
        <v>0.16600000000000001</v>
      </c>
    </row>
    <row r="341" spans="1:16" ht="15" customHeight="1" x14ac:dyDescent="0.25">
      <c r="A341" s="237"/>
      <c r="B341" s="239"/>
      <c r="C341" s="241"/>
      <c r="D341" s="237"/>
      <c r="E341" s="239"/>
      <c r="F341" s="241"/>
      <c r="G341" s="169"/>
      <c r="H341" s="168"/>
      <c r="I341" s="167"/>
      <c r="J341" s="237"/>
      <c r="K341" s="239"/>
      <c r="L341" s="241"/>
      <c r="M341" s="237"/>
      <c r="N341" s="239"/>
      <c r="O341" s="241"/>
      <c r="P341" s="166">
        <f t="shared" si="10"/>
        <v>0</v>
      </c>
    </row>
    <row r="342" spans="1:16" ht="15" customHeight="1" x14ac:dyDescent="0.25">
      <c r="A342" s="236" t="s">
        <v>1592</v>
      </c>
      <c r="B342" s="238">
        <v>0</v>
      </c>
      <c r="C342" s="240">
        <v>0.1</v>
      </c>
      <c r="D342" s="236" t="s">
        <v>1591</v>
      </c>
      <c r="E342" s="238">
        <v>0</v>
      </c>
      <c r="F342" s="240">
        <v>0.2</v>
      </c>
      <c r="G342" s="172" t="s">
        <v>1018</v>
      </c>
      <c r="H342" s="171">
        <v>0</v>
      </c>
      <c r="I342" s="170">
        <v>0.21</v>
      </c>
      <c r="J342" s="236" t="s">
        <v>653</v>
      </c>
      <c r="K342" s="238">
        <v>0.72</v>
      </c>
      <c r="L342" s="240">
        <v>0.1</v>
      </c>
      <c r="M342" s="236" t="s">
        <v>288</v>
      </c>
      <c r="N342" s="238">
        <v>0.72</v>
      </c>
      <c r="O342" s="240">
        <v>0.17</v>
      </c>
      <c r="P342" s="166">
        <f t="shared" si="10"/>
        <v>0.156</v>
      </c>
    </row>
    <row r="343" spans="1:16" ht="15" customHeight="1" x14ac:dyDescent="0.25">
      <c r="A343" s="237"/>
      <c r="B343" s="239"/>
      <c r="C343" s="241"/>
      <c r="D343" s="237"/>
      <c r="E343" s="239"/>
      <c r="F343" s="241"/>
      <c r="G343" s="169"/>
      <c r="H343" s="168"/>
      <c r="I343" s="167"/>
      <c r="J343" s="237"/>
      <c r="K343" s="239"/>
      <c r="L343" s="241"/>
      <c r="M343" s="237"/>
      <c r="N343" s="239"/>
      <c r="O343" s="241"/>
      <c r="P343" s="166">
        <f t="shared" si="10"/>
        <v>0</v>
      </c>
    </row>
    <row r="344" spans="1:16" ht="15" customHeight="1" x14ac:dyDescent="0.25">
      <c r="A344" s="236" t="s">
        <v>1590</v>
      </c>
      <c r="B344" s="238">
        <v>0</v>
      </c>
      <c r="C344" s="240">
        <v>0.05</v>
      </c>
      <c r="D344" s="236" t="s">
        <v>1589</v>
      </c>
      <c r="E344" s="238">
        <v>0</v>
      </c>
      <c r="F344" s="240">
        <v>0.14000000000000001</v>
      </c>
      <c r="G344" s="172" t="s">
        <v>1017</v>
      </c>
      <c r="H344" s="171">
        <v>0</v>
      </c>
      <c r="I344" s="170">
        <v>0.18</v>
      </c>
      <c r="J344" s="236" t="s">
        <v>652</v>
      </c>
      <c r="K344" s="238">
        <v>0.72</v>
      </c>
      <c r="L344" s="240">
        <v>0.06</v>
      </c>
      <c r="M344" s="236" t="s">
        <v>287</v>
      </c>
      <c r="N344" s="238">
        <v>0.72</v>
      </c>
      <c r="O344" s="240">
        <v>0.19</v>
      </c>
      <c r="P344" s="166">
        <f t="shared" si="10"/>
        <v>0.124</v>
      </c>
    </row>
    <row r="345" spans="1:16" ht="15" customHeight="1" x14ac:dyDescent="0.25">
      <c r="A345" s="237"/>
      <c r="B345" s="239"/>
      <c r="C345" s="241"/>
      <c r="D345" s="237"/>
      <c r="E345" s="239"/>
      <c r="F345" s="241"/>
      <c r="G345" s="169"/>
      <c r="H345" s="168"/>
      <c r="I345" s="167"/>
      <c r="J345" s="237"/>
      <c r="K345" s="239"/>
      <c r="L345" s="241"/>
      <c r="M345" s="237"/>
      <c r="N345" s="239"/>
      <c r="O345" s="241"/>
      <c r="P345" s="166">
        <f t="shared" si="10"/>
        <v>0</v>
      </c>
    </row>
    <row r="346" spans="1:16" ht="15" customHeight="1" x14ac:dyDescent="0.25">
      <c r="A346" s="236" t="s">
        <v>1588</v>
      </c>
      <c r="B346" s="238">
        <v>0</v>
      </c>
      <c r="C346" s="240">
        <v>0.08</v>
      </c>
      <c r="D346" s="236" t="s">
        <v>1587</v>
      </c>
      <c r="E346" s="238">
        <v>0</v>
      </c>
      <c r="F346" s="240">
        <v>0.08</v>
      </c>
      <c r="G346" s="172" t="s">
        <v>1016</v>
      </c>
      <c r="H346" s="171">
        <v>0</v>
      </c>
      <c r="I346" s="170">
        <v>0.14000000000000001</v>
      </c>
      <c r="J346" s="236" t="s">
        <v>651</v>
      </c>
      <c r="K346" s="238">
        <v>0.72</v>
      </c>
      <c r="L346" s="240">
        <v>7.0000000000000007E-2</v>
      </c>
      <c r="M346" s="236" t="s">
        <v>286</v>
      </c>
      <c r="N346" s="238">
        <v>0.72</v>
      </c>
      <c r="O346" s="240">
        <v>0.13</v>
      </c>
      <c r="P346" s="166">
        <f t="shared" si="10"/>
        <v>0.1</v>
      </c>
    </row>
    <row r="347" spans="1:16" ht="15" customHeight="1" x14ac:dyDescent="0.25">
      <c r="A347" s="237"/>
      <c r="B347" s="239"/>
      <c r="C347" s="241"/>
      <c r="D347" s="237"/>
      <c r="E347" s="239"/>
      <c r="F347" s="241"/>
      <c r="G347" s="169"/>
      <c r="H347" s="168"/>
      <c r="I347" s="167"/>
      <c r="J347" s="237"/>
      <c r="K347" s="239"/>
      <c r="L347" s="241"/>
      <c r="M347" s="237"/>
      <c r="N347" s="239"/>
      <c r="O347" s="241"/>
      <c r="P347" s="166">
        <f t="shared" si="10"/>
        <v>0</v>
      </c>
    </row>
    <row r="348" spans="1:16" ht="15" customHeight="1" x14ac:dyDescent="0.25">
      <c r="A348" s="236" t="s">
        <v>1586</v>
      </c>
      <c r="B348" s="238">
        <v>0</v>
      </c>
      <c r="C348" s="240">
        <v>0.15</v>
      </c>
      <c r="D348" s="236" t="s">
        <v>1585</v>
      </c>
      <c r="E348" s="238">
        <v>0</v>
      </c>
      <c r="F348" s="240">
        <v>0.05</v>
      </c>
      <c r="G348" s="172" t="s">
        <v>1015</v>
      </c>
      <c r="H348" s="171">
        <v>0</v>
      </c>
      <c r="I348" s="170">
        <v>0.15</v>
      </c>
      <c r="J348" s="236" t="s">
        <v>650</v>
      </c>
      <c r="K348" s="238">
        <v>0.72</v>
      </c>
      <c r="L348" s="240">
        <v>0.17</v>
      </c>
      <c r="M348" s="236" t="s">
        <v>285</v>
      </c>
      <c r="N348" s="238">
        <v>0.72</v>
      </c>
      <c r="O348" s="240">
        <v>7.0000000000000007E-2</v>
      </c>
      <c r="P348" s="166">
        <f t="shared" si="10"/>
        <v>0.11800000000000002</v>
      </c>
    </row>
    <row r="349" spans="1:16" ht="15" customHeight="1" x14ac:dyDescent="0.25">
      <c r="A349" s="237"/>
      <c r="B349" s="239"/>
      <c r="C349" s="241"/>
      <c r="D349" s="237"/>
      <c r="E349" s="239"/>
      <c r="F349" s="241"/>
      <c r="G349" s="169"/>
      <c r="H349" s="168"/>
      <c r="I349" s="167"/>
      <c r="J349" s="237"/>
      <c r="K349" s="239"/>
      <c r="L349" s="241"/>
      <c r="M349" s="237"/>
      <c r="N349" s="239"/>
      <c r="O349" s="241"/>
      <c r="P349" s="166">
        <f t="shared" si="10"/>
        <v>0</v>
      </c>
    </row>
    <row r="350" spans="1:16" ht="15" customHeight="1" x14ac:dyDescent="0.25">
      <c r="A350" s="236" t="s">
        <v>1584</v>
      </c>
      <c r="B350" s="238">
        <v>0</v>
      </c>
      <c r="C350" s="240">
        <v>0.15</v>
      </c>
      <c r="D350" s="236" t="s">
        <v>1583</v>
      </c>
      <c r="E350" s="238">
        <v>0</v>
      </c>
      <c r="F350" s="240">
        <v>0.09</v>
      </c>
      <c r="G350" s="172" t="s">
        <v>1014</v>
      </c>
      <c r="H350" s="171">
        <v>0</v>
      </c>
      <c r="I350" s="170">
        <v>0.13</v>
      </c>
      <c r="J350" s="236" t="s">
        <v>649</v>
      </c>
      <c r="K350" s="238">
        <v>0.72</v>
      </c>
      <c r="L350" s="240">
        <v>0.17</v>
      </c>
      <c r="M350" s="236" t="s">
        <v>284</v>
      </c>
      <c r="N350" s="238">
        <v>0.72</v>
      </c>
      <c r="O350" s="240">
        <v>0.2</v>
      </c>
      <c r="P350" s="166">
        <f t="shared" si="10"/>
        <v>0.14799999999999999</v>
      </c>
    </row>
    <row r="351" spans="1:16" ht="15" customHeight="1" x14ac:dyDescent="0.25">
      <c r="A351" s="237"/>
      <c r="B351" s="239"/>
      <c r="C351" s="241"/>
      <c r="D351" s="237"/>
      <c r="E351" s="239"/>
      <c r="F351" s="241"/>
      <c r="G351" s="169"/>
      <c r="H351" s="168"/>
      <c r="I351" s="167"/>
      <c r="J351" s="237"/>
      <c r="K351" s="239"/>
      <c r="L351" s="241"/>
      <c r="M351" s="237"/>
      <c r="N351" s="239"/>
      <c r="O351" s="241"/>
      <c r="P351" s="166">
        <f t="shared" si="10"/>
        <v>0</v>
      </c>
    </row>
    <row r="352" spans="1:16" ht="15" customHeight="1" x14ac:dyDescent="0.25">
      <c r="A352" s="236" t="s">
        <v>1582</v>
      </c>
      <c r="B352" s="238">
        <v>0</v>
      </c>
      <c r="C352" s="240">
        <v>0.11</v>
      </c>
      <c r="D352" s="236" t="s">
        <v>1581</v>
      </c>
      <c r="E352" s="238">
        <v>0</v>
      </c>
      <c r="F352" s="240">
        <v>0.13</v>
      </c>
      <c r="G352" s="172" t="s">
        <v>1013</v>
      </c>
      <c r="H352" s="171">
        <v>0</v>
      </c>
      <c r="I352" s="170">
        <v>0.16</v>
      </c>
      <c r="J352" s="236" t="s">
        <v>648</v>
      </c>
      <c r="K352" s="238">
        <v>0.72</v>
      </c>
      <c r="L352" s="240">
        <v>7.0000000000000007E-2</v>
      </c>
      <c r="M352" s="236" t="s">
        <v>283</v>
      </c>
      <c r="N352" s="238">
        <v>0.72</v>
      </c>
      <c r="O352" s="240">
        <v>0.21</v>
      </c>
      <c r="P352" s="166">
        <f t="shared" si="10"/>
        <v>0.13600000000000001</v>
      </c>
    </row>
    <row r="353" spans="1:16" ht="15" customHeight="1" x14ac:dyDescent="0.25">
      <c r="A353" s="237"/>
      <c r="B353" s="239"/>
      <c r="C353" s="241"/>
      <c r="D353" s="237"/>
      <c r="E353" s="239"/>
      <c r="F353" s="241"/>
      <c r="G353" s="169"/>
      <c r="H353" s="168"/>
      <c r="I353" s="167"/>
      <c r="J353" s="237"/>
      <c r="K353" s="239"/>
      <c r="L353" s="241"/>
      <c r="M353" s="237"/>
      <c r="N353" s="239"/>
      <c r="O353" s="241"/>
      <c r="P353" s="166">
        <f t="shared" si="10"/>
        <v>0</v>
      </c>
    </row>
    <row r="354" spans="1:16" ht="15" customHeight="1" x14ac:dyDescent="0.25">
      <c r="A354" s="236" t="s">
        <v>1580</v>
      </c>
      <c r="B354" s="238">
        <v>0</v>
      </c>
      <c r="C354" s="240">
        <v>0.19</v>
      </c>
      <c r="D354" s="236" t="s">
        <v>1579</v>
      </c>
      <c r="E354" s="238">
        <v>0</v>
      </c>
      <c r="F354" s="240">
        <v>0.14000000000000001</v>
      </c>
      <c r="G354" s="172" t="s">
        <v>1012</v>
      </c>
      <c r="H354" s="171">
        <v>0</v>
      </c>
      <c r="I354" s="170">
        <v>0.05</v>
      </c>
      <c r="J354" s="236" t="s">
        <v>647</v>
      </c>
      <c r="K354" s="238">
        <v>0.72</v>
      </c>
      <c r="L354" s="240">
        <v>0.16</v>
      </c>
      <c r="M354" s="236" t="s">
        <v>282</v>
      </c>
      <c r="N354" s="238">
        <v>0.72</v>
      </c>
      <c r="O354" s="240">
        <v>0.21</v>
      </c>
      <c r="P354" s="166">
        <f t="shared" si="10"/>
        <v>0.15</v>
      </c>
    </row>
    <row r="355" spans="1:16" ht="15" customHeight="1" x14ac:dyDescent="0.25">
      <c r="A355" s="237"/>
      <c r="B355" s="239"/>
      <c r="C355" s="241"/>
      <c r="D355" s="237"/>
      <c r="E355" s="239"/>
      <c r="F355" s="241"/>
      <c r="G355" s="169"/>
      <c r="H355" s="168"/>
      <c r="I355" s="167"/>
      <c r="J355" s="237"/>
      <c r="K355" s="239"/>
      <c r="L355" s="241"/>
      <c r="M355" s="237"/>
      <c r="N355" s="239"/>
      <c r="O355" s="241"/>
      <c r="P355" s="166">
        <f t="shared" si="10"/>
        <v>0</v>
      </c>
    </row>
    <row r="356" spans="1:16" ht="15" customHeight="1" x14ac:dyDescent="0.25">
      <c r="A356" s="236" t="s">
        <v>1578</v>
      </c>
      <c r="B356" s="238">
        <v>0</v>
      </c>
      <c r="C356" s="240">
        <v>0.21</v>
      </c>
      <c r="D356" s="236" t="s">
        <v>1577</v>
      </c>
      <c r="E356" s="238">
        <v>0</v>
      </c>
      <c r="F356" s="240">
        <v>0.18</v>
      </c>
      <c r="G356" s="172" t="s">
        <v>1011</v>
      </c>
      <c r="H356" s="171">
        <v>0</v>
      </c>
      <c r="I356" s="170">
        <v>0.14000000000000001</v>
      </c>
      <c r="J356" s="236" t="s">
        <v>646</v>
      </c>
      <c r="K356" s="238">
        <v>0.72</v>
      </c>
      <c r="L356" s="240">
        <v>0.15</v>
      </c>
      <c r="M356" s="236" t="s">
        <v>281</v>
      </c>
      <c r="N356" s="238">
        <v>0.72</v>
      </c>
      <c r="O356" s="240">
        <v>0.2</v>
      </c>
      <c r="P356" s="166">
        <f t="shared" si="10"/>
        <v>0.17600000000000002</v>
      </c>
    </row>
    <row r="357" spans="1:16" ht="15" customHeight="1" x14ac:dyDescent="0.25">
      <c r="A357" s="237"/>
      <c r="B357" s="239"/>
      <c r="C357" s="241"/>
      <c r="D357" s="237"/>
      <c r="E357" s="239"/>
      <c r="F357" s="241"/>
      <c r="G357" s="169"/>
      <c r="H357" s="168"/>
      <c r="I357" s="167"/>
      <c r="J357" s="237"/>
      <c r="K357" s="239"/>
      <c r="L357" s="241"/>
      <c r="M357" s="237"/>
      <c r="N357" s="239"/>
      <c r="O357" s="241"/>
      <c r="P357" s="166">
        <f t="shared" si="10"/>
        <v>0</v>
      </c>
    </row>
    <row r="358" spans="1:16" ht="15" customHeight="1" x14ac:dyDescent="0.25">
      <c r="A358" s="236" t="s">
        <v>1576</v>
      </c>
      <c r="B358" s="238">
        <v>0</v>
      </c>
      <c r="C358" s="240">
        <v>0.18</v>
      </c>
      <c r="D358" s="236" t="s">
        <v>1575</v>
      </c>
      <c r="E358" s="238">
        <v>0</v>
      </c>
      <c r="F358" s="240">
        <v>0.11</v>
      </c>
      <c r="G358" s="172" t="s">
        <v>1010</v>
      </c>
      <c r="H358" s="171">
        <v>0</v>
      </c>
      <c r="I358" s="170">
        <v>0.04</v>
      </c>
      <c r="J358" s="236" t="s">
        <v>645</v>
      </c>
      <c r="K358" s="238">
        <v>0.72</v>
      </c>
      <c r="L358" s="240">
        <v>0.17</v>
      </c>
      <c r="M358" s="236" t="s">
        <v>280</v>
      </c>
      <c r="N358" s="238">
        <v>0.72</v>
      </c>
      <c r="O358" s="240">
        <v>0.2</v>
      </c>
      <c r="P358" s="166">
        <f t="shared" si="10"/>
        <v>0.13999999999999999</v>
      </c>
    </row>
    <row r="359" spans="1:16" ht="15" customHeight="1" x14ac:dyDescent="0.25">
      <c r="A359" s="237"/>
      <c r="B359" s="239"/>
      <c r="C359" s="241"/>
      <c r="D359" s="237"/>
      <c r="E359" s="239"/>
      <c r="F359" s="241"/>
      <c r="G359" s="169"/>
      <c r="H359" s="168"/>
      <c r="I359" s="167"/>
      <c r="J359" s="237"/>
      <c r="K359" s="239"/>
      <c r="L359" s="241"/>
      <c r="M359" s="237"/>
      <c r="N359" s="239"/>
      <c r="O359" s="241"/>
      <c r="P359" s="166">
        <f t="shared" si="10"/>
        <v>0</v>
      </c>
    </row>
    <row r="360" spans="1:16" ht="15" customHeight="1" x14ac:dyDescent="0.25">
      <c r="A360" s="236" t="s">
        <v>1574</v>
      </c>
      <c r="B360" s="238">
        <v>0</v>
      </c>
      <c r="C360" s="240">
        <v>0.17</v>
      </c>
      <c r="D360" s="236" t="s">
        <v>1573</v>
      </c>
      <c r="E360" s="238">
        <v>0</v>
      </c>
      <c r="F360" s="240">
        <v>7.0000000000000007E-2</v>
      </c>
      <c r="G360" s="172" t="s">
        <v>1009</v>
      </c>
      <c r="H360" s="171">
        <v>0</v>
      </c>
      <c r="I360" s="170">
        <v>0.1</v>
      </c>
      <c r="J360" s="236" t="s">
        <v>644</v>
      </c>
      <c r="K360" s="238">
        <v>0.72</v>
      </c>
      <c r="L360" s="240">
        <v>0.19</v>
      </c>
      <c r="M360" s="236" t="s">
        <v>279</v>
      </c>
      <c r="N360" s="238">
        <v>0.72</v>
      </c>
      <c r="O360" s="240">
        <v>0.2</v>
      </c>
      <c r="P360" s="166">
        <f t="shared" si="10"/>
        <v>0.14599999999999999</v>
      </c>
    </row>
    <row r="361" spans="1:16" ht="15" customHeight="1" x14ac:dyDescent="0.25">
      <c r="A361" s="237"/>
      <c r="B361" s="239"/>
      <c r="C361" s="241"/>
      <c r="D361" s="237"/>
      <c r="E361" s="239"/>
      <c r="F361" s="241"/>
      <c r="G361" s="169"/>
      <c r="H361" s="168"/>
      <c r="I361" s="167"/>
      <c r="J361" s="237"/>
      <c r="K361" s="239"/>
      <c r="L361" s="241"/>
      <c r="M361" s="237"/>
      <c r="N361" s="239"/>
      <c r="O361" s="241"/>
      <c r="P361" s="166">
        <f t="shared" si="10"/>
        <v>0</v>
      </c>
    </row>
    <row r="362" spans="1:16" ht="15" customHeight="1" x14ac:dyDescent="0.25">
      <c r="A362" s="236" t="s">
        <v>1572</v>
      </c>
      <c r="B362" s="238">
        <v>0</v>
      </c>
      <c r="C362" s="240">
        <v>0.2</v>
      </c>
      <c r="D362" s="236" t="s">
        <v>1571</v>
      </c>
      <c r="E362" s="238">
        <v>0</v>
      </c>
      <c r="F362" s="240">
        <v>0.09</v>
      </c>
      <c r="G362" s="172" t="s">
        <v>1008</v>
      </c>
      <c r="H362" s="171">
        <v>0</v>
      </c>
      <c r="I362" s="170">
        <v>0.21</v>
      </c>
      <c r="J362" s="236" t="s">
        <v>643</v>
      </c>
      <c r="K362" s="238">
        <v>0.72</v>
      </c>
      <c r="L362" s="240">
        <v>0.19</v>
      </c>
      <c r="M362" s="236" t="s">
        <v>278</v>
      </c>
      <c r="N362" s="238">
        <v>0.72</v>
      </c>
      <c r="O362" s="240">
        <v>0.19</v>
      </c>
      <c r="P362" s="166">
        <f t="shared" ref="P362:P389" si="11">(C362+F362+I362+L362+O362)/5</f>
        <v>0.17599999999999999</v>
      </c>
    </row>
    <row r="363" spans="1:16" ht="15" customHeight="1" x14ac:dyDescent="0.25">
      <c r="A363" s="237"/>
      <c r="B363" s="239"/>
      <c r="C363" s="241"/>
      <c r="D363" s="237"/>
      <c r="E363" s="239"/>
      <c r="F363" s="241"/>
      <c r="G363" s="169"/>
      <c r="H363" s="168"/>
      <c r="I363" s="167"/>
      <c r="J363" s="237"/>
      <c r="K363" s="239"/>
      <c r="L363" s="241"/>
      <c r="M363" s="237"/>
      <c r="N363" s="239"/>
      <c r="O363" s="241"/>
      <c r="P363" s="166">
        <f t="shared" si="11"/>
        <v>0</v>
      </c>
    </row>
    <row r="364" spans="1:16" ht="15" customHeight="1" x14ac:dyDescent="0.25">
      <c r="A364" s="236" t="s">
        <v>1570</v>
      </c>
      <c r="B364" s="238">
        <v>0</v>
      </c>
      <c r="C364" s="240">
        <v>0.14000000000000001</v>
      </c>
      <c r="D364" s="236" t="s">
        <v>1569</v>
      </c>
      <c r="E364" s="238">
        <v>0</v>
      </c>
      <c r="F364" s="240">
        <v>0.19</v>
      </c>
      <c r="G364" s="172" t="s">
        <v>1007</v>
      </c>
      <c r="H364" s="171">
        <v>0</v>
      </c>
      <c r="I364" s="170">
        <v>0.17</v>
      </c>
      <c r="J364" s="236" t="s">
        <v>642</v>
      </c>
      <c r="K364" s="238">
        <v>0.72</v>
      </c>
      <c r="L364" s="240">
        <v>0.19</v>
      </c>
      <c r="M364" s="236" t="s">
        <v>277</v>
      </c>
      <c r="N364" s="238">
        <v>0.72</v>
      </c>
      <c r="O364" s="240">
        <v>0.2</v>
      </c>
      <c r="P364" s="166">
        <f t="shared" si="11"/>
        <v>0.17799999999999999</v>
      </c>
    </row>
    <row r="365" spans="1:16" ht="15" customHeight="1" x14ac:dyDescent="0.25">
      <c r="A365" s="237"/>
      <c r="B365" s="239"/>
      <c r="C365" s="241"/>
      <c r="D365" s="237"/>
      <c r="E365" s="239"/>
      <c r="F365" s="241"/>
      <c r="G365" s="169"/>
      <c r="H365" s="168"/>
      <c r="I365" s="167"/>
      <c r="J365" s="237"/>
      <c r="K365" s="239"/>
      <c r="L365" s="241"/>
      <c r="M365" s="237"/>
      <c r="N365" s="239"/>
      <c r="O365" s="241"/>
      <c r="P365" s="166">
        <f t="shared" si="11"/>
        <v>0</v>
      </c>
    </row>
    <row r="366" spans="1:16" ht="15" customHeight="1" x14ac:dyDescent="0.25">
      <c r="A366" s="236" t="s">
        <v>1568</v>
      </c>
      <c r="B366" s="238">
        <v>0</v>
      </c>
      <c r="C366" s="240">
        <v>0.19</v>
      </c>
      <c r="D366" s="236" t="s">
        <v>1567</v>
      </c>
      <c r="E366" s="238">
        <v>0</v>
      </c>
      <c r="F366" s="240">
        <v>0.09</v>
      </c>
      <c r="G366" s="172" t="s">
        <v>1006</v>
      </c>
      <c r="H366" s="171">
        <v>0</v>
      </c>
      <c r="I366" s="170">
        <v>0.15</v>
      </c>
      <c r="J366" s="236" t="s">
        <v>641</v>
      </c>
      <c r="K366" s="238">
        <v>0.72</v>
      </c>
      <c r="L366" s="240">
        <v>0.19</v>
      </c>
      <c r="M366" s="236" t="s">
        <v>276</v>
      </c>
      <c r="N366" s="238">
        <v>0.72</v>
      </c>
      <c r="O366" s="240">
        <v>0.21</v>
      </c>
      <c r="P366" s="166">
        <f t="shared" si="11"/>
        <v>0.16600000000000001</v>
      </c>
    </row>
    <row r="367" spans="1:16" ht="15" customHeight="1" x14ac:dyDescent="0.25">
      <c r="A367" s="237"/>
      <c r="B367" s="239"/>
      <c r="C367" s="241"/>
      <c r="D367" s="237"/>
      <c r="E367" s="239"/>
      <c r="F367" s="241"/>
      <c r="G367" s="169"/>
      <c r="H367" s="168"/>
      <c r="I367" s="167"/>
      <c r="J367" s="237"/>
      <c r="K367" s="239"/>
      <c r="L367" s="241"/>
      <c r="M367" s="237"/>
      <c r="N367" s="239"/>
      <c r="O367" s="241"/>
      <c r="P367" s="166">
        <f t="shared" si="11"/>
        <v>0</v>
      </c>
    </row>
    <row r="368" spans="1:16" ht="15" customHeight="1" x14ac:dyDescent="0.25">
      <c r="A368" s="236" t="s">
        <v>1566</v>
      </c>
      <c r="B368" s="238">
        <v>0</v>
      </c>
      <c r="C368" s="240">
        <v>0.2</v>
      </c>
      <c r="D368" s="236" t="s">
        <v>1565</v>
      </c>
      <c r="E368" s="238">
        <v>0</v>
      </c>
      <c r="F368" s="240">
        <v>0.19</v>
      </c>
      <c r="G368" s="172" t="s">
        <v>1005</v>
      </c>
      <c r="H368" s="171">
        <v>0</v>
      </c>
      <c r="I368" s="170">
        <v>0.19</v>
      </c>
      <c r="J368" s="236" t="s">
        <v>640</v>
      </c>
      <c r="K368" s="238">
        <v>0.72</v>
      </c>
      <c r="L368" s="240">
        <v>0.21</v>
      </c>
      <c r="M368" s="236" t="s">
        <v>275</v>
      </c>
      <c r="N368" s="238">
        <v>0.72</v>
      </c>
      <c r="O368" s="240">
        <v>0.21</v>
      </c>
      <c r="P368" s="166">
        <f t="shared" si="11"/>
        <v>0.2</v>
      </c>
    </row>
    <row r="369" spans="1:16" ht="15" customHeight="1" x14ac:dyDescent="0.25">
      <c r="A369" s="237"/>
      <c r="B369" s="239"/>
      <c r="C369" s="241"/>
      <c r="D369" s="237"/>
      <c r="E369" s="239"/>
      <c r="F369" s="241"/>
      <c r="G369" s="169"/>
      <c r="H369" s="168"/>
      <c r="I369" s="167"/>
      <c r="J369" s="237"/>
      <c r="K369" s="239"/>
      <c r="L369" s="241"/>
      <c r="M369" s="237"/>
      <c r="N369" s="239"/>
      <c r="O369" s="241"/>
      <c r="P369" s="166">
        <f t="shared" si="11"/>
        <v>0</v>
      </c>
    </row>
    <row r="370" spans="1:16" ht="15" customHeight="1" x14ac:dyDescent="0.25">
      <c r="A370" s="236" t="s">
        <v>1564</v>
      </c>
      <c r="B370" s="238">
        <v>0</v>
      </c>
      <c r="C370" s="240">
        <v>0.15</v>
      </c>
      <c r="D370" s="236" t="s">
        <v>1563</v>
      </c>
      <c r="E370" s="238">
        <v>0</v>
      </c>
      <c r="F370" s="240">
        <v>0.16</v>
      </c>
      <c r="G370" s="172" t="s">
        <v>1004</v>
      </c>
      <c r="H370" s="171">
        <v>0</v>
      </c>
      <c r="I370" s="170">
        <v>0.15</v>
      </c>
      <c r="J370" s="236" t="s">
        <v>639</v>
      </c>
      <c r="K370" s="238">
        <v>0.72</v>
      </c>
      <c r="L370" s="240">
        <v>0.21</v>
      </c>
      <c r="M370" s="236" t="s">
        <v>274</v>
      </c>
      <c r="N370" s="238">
        <v>0.72</v>
      </c>
      <c r="O370" s="240">
        <v>0.2</v>
      </c>
      <c r="P370" s="166">
        <f t="shared" si="11"/>
        <v>0.17399999999999999</v>
      </c>
    </row>
    <row r="371" spans="1:16" ht="15" customHeight="1" x14ac:dyDescent="0.25">
      <c r="A371" s="237"/>
      <c r="B371" s="239"/>
      <c r="C371" s="241"/>
      <c r="D371" s="237"/>
      <c r="E371" s="239"/>
      <c r="F371" s="241"/>
      <c r="G371" s="169"/>
      <c r="H371" s="168"/>
      <c r="I371" s="167"/>
      <c r="J371" s="237"/>
      <c r="K371" s="239"/>
      <c r="L371" s="241"/>
      <c r="M371" s="237"/>
      <c r="N371" s="239"/>
      <c r="O371" s="241"/>
      <c r="P371" s="166">
        <f t="shared" si="11"/>
        <v>0</v>
      </c>
    </row>
    <row r="372" spans="1:16" ht="15" customHeight="1" x14ac:dyDescent="0.25">
      <c r="A372" s="236" t="s">
        <v>1562</v>
      </c>
      <c r="B372" s="238">
        <v>0</v>
      </c>
      <c r="C372" s="240">
        <v>0.2</v>
      </c>
      <c r="D372" s="236" t="s">
        <v>1561</v>
      </c>
      <c r="E372" s="238">
        <v>0</v>
      </c>
      <c r="F372" s="240">
        <v>0.14000000000000001</v>
      </c>
      <c r="G372" s="172" t="s">
        <v>1003</v>
      </c>
      <c r="H372" s="171">
        <v>0</v>
      </c>
      <c r="I372" s="170">
        <v>0.19</v>
      </c>
      <c r="J372" s="236" t="s">
        <v>638</v>
      </c>
      <c r="K372" s="238">
        <v>0.72</v>
      </c>
      <c r="L372" s="240">
        <v>0.19</v>
      </c>
      <c r="M372" s="236" t="s">
        <v>273</v>
      </c>
      <c r="N372" s="238">
        <v>0.72</v>
      </c>
      <c r="O372" s="240">
        <v>0.2</v>
      </c>
      <c r="P372" s="166">
        <f t="shared" si="11"/>
        <v>0.184</v>
      </c>
    </row>
    <row r="373" spans="1:16" ht="15" customHeight="1" x14ac:dyDescent="0.25">
      <c r="A373" s="237"/>
      <c r="B373" s="239"/>
      <c r="C373" s="241"/>
      <c r="D373" s="237"/>
      <c r="E373" s="239"/>
      <c r="F373" s="241"/>
      <c r="G373" s="169"/>
      <c r="H373" s="168"/>
      <c r="I373" s="167"/>
      <c r="J373" s="237"/>
      <c r="K373" s="239"/>
      <c r="L373" s="241"/>
      <c r="M373" s="237"/>
      <c r="N373" s="239"/>
      <c r="O373" s="241"/>
      <c r="P373" s="166">
        <f t="shared" si="11"/>
        <v>0</v>
      </c>
    </row>
    <row r="374" spans="1:16" ht="15" customHeight="1" x14ac:dyDescent="0.25">
      <c r="A374" s="236" t="s">
        <v>1560</v>
      </c>
      <c r="B374" s="238">
        <v>0</v>
      </c>
      <c r="C374" s="240">
        <v>0.16</v>
      </c>
      <c r="D374" s="236" t="s">
        <v>1559</v>
      </c>
      <c r="E374" s="238">
        <v>0</v>
      </c>
      <c r="F374" s="240">
        <v>0.09</v>
      </c>
      <c r="G374" s="172" t="s">
        <v>1002</v>
      </c>
      <c r="H374" s="171">
        <v>0</v>
      </c>
      <c r="I374" s="170">
        <v>0.18</v>
      </c>
      <c r="J374" s="236" t="s">
        <v>637</v>
      </c>
      <c r="K374" s="238">
        <v>0.72</v>
      </c>
      <c r="L374" s="240">
        <v>0.12</v>
      </c>
      <c r="M374" s="236" t="s">
        <v>272</v>
      </c>
      <c r="N374" s="238">
        <v>0.72</v>
      </c>
      <c r="O374" s="240">
        <v>0.18</v>
      </c>
      <c r="P374" s="166">
        <f t="shared" si="11"/>
        <v>0.14599999999999999</v>
      </c>
    </row>
    <row r="375" spans="1:16" ht="15" customHeight="1" x14ac:dyDescent="0.25">
      <c r="A375" s="237"/>
      <c r="B375" s="239"/>
      <c r="C375" s="241"/>
      <c r="D375" s="237"/>
      <c r="E375" s="239"/>
      <c r="F375" s="241"/>
      <c r="G375" s="169"/>
      <c r="H375" s="168"/>
      <c r="I375" s="167"/>
      <c r="J375" s="237"/>
      <c r="K375" s="239"/>
      <c r="L375" s="241"/>
      <c r="M375" s="237"/>
      <c r="N375" s="239"/>
      <c r="O375" s="241"/>
      <c r="P375" s="166">
        <f t="shared" si="11"/>
        <v>0</v>
      </c>
    </row>
    <row r="376" spans="1:16" ht="15" customHeight="1" x14ac:dyDescent="0.25">
      <c r="A376" s="236" t="s">
        <v>1558</v>
      </c>
      <c r="B376" s="238">
        <v>0</v>
      </c>
      <c r="C376" s="240">
        <v>0.2</v>
      </c>
      <c r="D376" s="236" t="s">
        <v>1557</v>
      </c>
      <c r="E376" s="238">
        <v>0</v>
      </c>
      <c r="F376" s="240">
        <v>0.15</v>
      </c>
      <c r="G376" s="172" t="s">
        <v>1001</v>
      </c>
      <c r="H376" s="171">
        <v>0</v>
      </c>
      <c r="I376" s="170">
        <v>0.2</v>
      </c>
      <c r="J376" s="236" t="s">
        <v>636</v>
      </c>
      <c r="K376" s="238">
        <v>0.72</v>
      </c>
      <c r="L376" s="240">
        <v>0.11</v>
      </c>
      <c r="M376" s="236" t="s">
        <v>271</v>
      </c>
      <c r="N376" s="238">
        <v>0.72</v>
      </c>
      <c r="O376" s="240">
        <v>0.18</v>
      </c>
      <c r="P376" s="166">
        <f t="shared" si="11"/>
        <v>0.16800000000000001</v>
      </c>
    </row>
    <row r="377" spans="1:16" ht="15" customHeight="1" x14ac:dyDescent="0.25">
      <c r="A377" s="237"/>
      <c r="B377" s="239"/>
      <c r="C377" s="241"/>
      <c r="D377" s="237"/>
      <c r="E377" s="239"/>
      <c r="F377" s="241"/>
      <c r="G377" s="169"/>
      <c r="H377" s="168"/>
      <c r="I377" s="167"/>
      <c r="J377" s="237"/>
      <c r="K377" s="239"/>
      <c r="L377" s="241"/>
      <c r="M377" s="237"/>
      <c r="N377" s="239"/>
      <c r="O377" s="241"/>
      <c r="P377" s="166">
        <f t="shared" si="11"/>
        <v>0</v>
      </c>
    </row>
    <row r="378" spans="1:16" ht="15" customHeight="1" x14ac:dyDescent="0.25">
      <c r="A378" s="236" t="s">
        <v>1556</v>
      </c>
      <c r="B378" s="238">
        <v>0</v>
      </c>
      <c r="C378" s="240">
        <v>0.16</v>
      </c>
      <c r="D378" s="236" t="s">
        <v>1555</v>
      </c>
      <c r="E378" s="238">
        <v>0</v>
      </c>
      <c r="F378" s="240">
        <v>0.19</v>
      </c>
      <c r="G378" s="172" t="s">
        <v>1000</v>
      </c>
      <c r="H378" s="171">
        <v>0</v>
      </c>
      <c r="I378" s="170">
        <v>0.22</v>
      </c>
      <c r="J378" s="236" t="s">
        <v>635</v>
      </c>
      <c r="K378" s="238">
        <v>0.72</v>
      </c>
      <c r="L378" s="240">
        <v>0.11</v>
      </c>
      <c r="M378" s="236" t="s">
        <v>270</v>
      </c>
      <c r="N378" s="238">
        <v>0.72</v>
      </c>
      <c r="O378" s="240">
        <v>0.14000000000000001</v>
      </c>
      <c r="P378" s="166">
        <f t="shared" si="11"/>
        <v>0.16399999999999998</v>
      </c>
    </row>
    <row r="379" spans="1:16" ht="15" customHeight="1" x14ac:dyDescent="0.25">
      <c r="A379" s="237"/>
      <c r="B379" s="239"/>
      <c r="C379" s="241"/>
      <c r="D379" s="237"/>
      <c r="E379" s="239"/>
      <c r="F379" s="241"/>
      <c r="G379" s="169"/>
      <c r="H379" s="168"/>
      <c r="I379" s="167"/>
      <c r="J379" s="237"/>
      <c r="K379" s="239"/>
      <c r="L379" s="241"/>
      <c r="M379" s="237"/>
      <c r="N379" s="239"/>
      <c r="O379" s="241"/>
      <c r="P379" s="166">
        <f t="shared" si="11"/>
        <v>0</v>
      </c>
    </row>
    <row r="380" spans="1:16" ht="15" customHeight="1" x14ac:dyDescent="0.25">
      <c r="A380" s="236" t="s">
        <v>1554</v>
      </c>
      <c r="B380" s="238">
        <v>0</v>
      </c>
      <c r="C380" s="240">
        <v>0.15</v>
      </c>
      <c r="D380" s="236" t="s">
        <v>1553</v>
      </c>
      <c r="E380" s="238">
        <v>0</v>
      </c>
      <c r="F380" s="240">
        <v>0.21</v>
      </c>
      <c r="G380" s="172" t="s">
        <v>999</v>
      </c>
      <c r="H380" s="171">
        <v>0</v>
      </c>
      <c r="I380" s="170">
        <v>0.22</v>
      </c>
      <c r="J380" s="236" t="s">
        <v>634</v>
      </c>
      <c r="K380" s="238">
        <v>0.72</v>
      </c>
      <c r="L380" s="240">
        <v>0.2</v>
      </c>
      <c r="M380" s="236" t="s">
        <v>269</v>
      </c>
      <c r="N380" s="238">
        <v>0.72</v>
      </c>
      <c r="O380" s="240">
        <v>0.15</v>
      </c>
      <c r="P380" s="166">
        <f t="shared" si="11"/>
        <v>0.186</v>
      </c>
    </row>
    <row r="381" spans="1:16" ht="15" customHeight="1" x14ac:dyDescent="0.25">
      <c r="A381" s="237"/>
      <c r="B381" s="239"/>
      <c r="C381" s="241"/>
      <c r="D381" s="237"/>
      <c r="E381" s="239"/>
      <c r="F381" s="241"/>
      <c r="G381" s="169"/>
      <c r="H381" s="168"/>
      <c r="I381" s="167"/>
      <c r="J381" s="237"/>
      <c r="K381" s="239"/>
      <c r="L381" s="241"/>
      <c r="M381" s="237"/>
      <c r="N381" s="239"/>
      <c r="O381" s="241"/>
      <c r="P381" s="166">
        <f t="shared" si="11"/>
        <v>0</v>
      </c>
    </row>
    <row r="382" spans="1:16" ht="15" customHeight="1" x14ac:dyDescent="0.25">
      <c r="A382" s="236" t="s">
        <v>1552</v>
      </c>
      <c r="B382" s="238">
        <v>0</v>
      </c>
      <c r="C382" s="240">
        <v>0.12</v>
      </c>
      <c r="D382" s="236" t="s">
        <v>1551</v>
      </c>
      <c r="E382" s="238">
        <v>0</v>
      </c>
      <c r="F382" s="240">
        <v>0.19</v>
      </c>
      <c r="G382" s="172" t="s">
        <v>998</v>
      </c>
      <c r="H382" s="171">
        <v>0</v>
      </c>
      <c r="I382" s="170">
        <v>0.22</v>
      </c>
      <c r="J382" s="236" t="s">
        <v>633</v>
      </c>
      <c r="K382" s="238">
        <v>0.72</v>
      </c>
      <c r="L382" s="240">
        <v>0.22</v>
      </c>
      <c r="M382" s="236" t="s">
        <v>268</v>
      </c>
      <c r="N382" s="238">
        <v>0.72</v>
      </c>
      <c r="O382" s="240">
        <v>0.17</v>
      </c>
      <c r="P382" s="166">
        <f t="shared" si="11"/>
        <v>0.184</v>
      </c>
    </row>
    <row r="383" spans="1:16" ht="15" customHeight="1" x14ac:dyDescent="0.25">
      <c r="A383" s="237"/>
      <c r="B383" s="239"/>
      <c r="C383" s="241"/>
      <c r="D383" s="237"/>
      <c r="E383" s="239"/>
      <c r="F383" s="241"/>
      <c r="G383" s="169"/>
      <c r="H383" s="168"/>
      <c r="I383" s="167"/>
      <c r="J383" s="237"/>
      <c r="K383" s="239"/>
      <c r="L383" s="241"/>
      <c r="M383" s="237"/>
      <c r="N383" s="239"/>
      <c r="O383" s="241"/>
      <c r="P383" s="166">
        <f t="shared" si="11"/>
        <v>0</v>
      </c>
    </row>
    <row r="384" spans="1:16" ht="15" customHeight="1" x14ac:dyDescent="0.25">
      <c r="A384" s="236" t="s">
        <v>1550</v>
      </c>
      <c r="B384" s="238">
        <v>0</v>
      </c>
      <c r="C384" s="240">
        <v>0.05</v>
      </c>
      <c r="D384" s="236" t="s">
        <v>1549</v>
      </c>
      <c r="E384" s="238">
        <v>0</v>
      </c>
      <c r="F384" s="240">
        <v>0.16</v>
      </c>
      <c r="G384" s="172" t="s">
        <v>997</v>
      </c>
      <c r="H384" s="171">
        <v>0</v>
      </c>
      <c r="I384" s="170">
        <v>0.22</v>
      </c>
      <c r="J384" s="236" t="s">
        <v>632</v>
      </c>
      <c r="K384" s="238">
        <v>0.72</v>
      </c>
      <c r="L384" s="240">
        <v>0.23</v>
      </c>
      <c r="M384" s="236" t="s">
        <v>267</v>
      </c>
      <c r="N384" s="238">
        <v>0.72</v>
      </c>
      <c r="O384" s="240">
        <v>0.16</v>
      </c>
      <c r="P384" s="166">
        <f t="shared" si="11"/>
        <v>0.16400000000000001</v>
      </c>
    </row>
    <row r="385" spans="1:17" ht="15" customHeight="1" x14ac:dyDescent="0.25">
      <c r="A385" s="237"/>
      <c r="B385" s="239"/>
      <c r="C385" s="241"/>
      <c r="D385" s="237"/>
      <c r="E385" s="239"/>
      <c r="F385" s="241"/>
      <c r="G385" s="169"/>
      <c r="H385" s="168"/>
      <c r="I385" s="167"/>
      <c r="J385" s="237"/>
      <c r="K385" s="239"/>
      <c r="L385" s="241"/>
      <c r="M385" s="237"/>
      <c r="N385" s="239"/>
      <c r="O385" s="241"/>
      <c r="P385" s="166">
        <f t="shared" si="11"/>
        <v>0</v>
      </c>
    </row>
    <row r="386" spans="1:17" ht="15" customHeight="1" x14ac:dyDescent="0.25">
      <c r="A386" s="236" t="s">
        <v>1548</v>
      </c>
      <c r="B386" s="238">
        <v>0</v>
      </c>
      <c r="C386" s="240">
        <v>0.06</v>
      </c>
      <c r="D386" s="236" t="s">
        <v>1547</v>
      </c>
      <c r="E386" s="238">
        <v>0</v>
      </c>
      <c r="F386" s="240">
        <v>0.18</v>
      </c>
      <c r="G386" s="172" t="s">
        <v>996</v>
      </c>
      <c r="H386" s="171">
        <v>0</v>
      </c>
      <c r="I386" s="170">
        <v>0.22</v>
      </c>
      <c r="J386" s="236" t="s">
        <v>631</v>
      </c>
      <c r="K386" s="238">
        <v>0.72</v>
      </c>
      <c r="L386" s="240">
        <v>0.21</v>
      </c>
      <c r="M386" s="236" t="s">
        <v>266</v>
      </c>
      <c r="N386" s="238">
        <v>0.72</v>
      </c>
      <c r="O386" s="240">
        <v>0.18</v>
      </c>
      <c r="P386" s="166">
        <f t="shared" si="11"/>
        <v>0.16999999999999998</v>
      </c>
    </row>
    <row r="387" spans="1:17" ht="15" customHeight="1" x14ac:dyDescent="0.25">
      <c r="A387" s="237"/>
      <c r="B387" s="239"/>
      <c r="C387" s="241"/>
      <c r="D387" s="237"/>
      <c r="E387" s="239"/>
      <c r="F387" s="241"/>
      <c r="G387" s="169"/>
      <c r="H387" s="168"/>
      <c r="I387" s="167"/>
      <c r="J387" s="237"/>
      <c r="K387" s="239"/>
      <c r="L387" s="241"/>
      <c r="M387" s="237"/>
      <c r="N387" s="239"/>
      <c r="O387" s="241"/>
      <c r="P387" s="166">
        <f t="shared" si="11"/>
        <v>0</v>
      </c>
    </row>
    <row r="388" spans="1:17" ht="15" customHeight="1" x14ac:dyDescent="0.25">
      <c r="A388" s="236" t="s">
        <v>1546</v>
      </c>
      <c r="B388" s="238">
        <v>0</v>
      </c>
      <c r="C388" s="240">
        <v>0.18</v>
      </c>
      <c r="D388" s="236" t="s">
        <v>1545</v>
      </c>
      <c r="E388" s="238">
        <v>0</v>
      </c>
      <c r="F388" s="240">
        <v>0.22</v>
      </c>
      <c r="G388" s="172" t="s">
        <v>995</v>
      </c>
      <c r="H388" s="171">
        <v>0</v>
      </c>
      <c r="I388" s="170">
        <v>0.2</v>
      </c>
      <c r="J388" s="236" t="s">
        <v>630</v>
      </c>
      <c r="K388" s="238">
        <v>0.72</v>
      </c>
      <c r="L388" s="240">
        <v>0.15</v>
      </c>
      <c r="M388" s="236" t="s">
        <v>265</v>
      </c>
      <c r="N388" s="238">
        <v>0.72</v>
      </c>
      <c r="O388" s="240">
        <v>0.08</v>
      </c>
      <c r="P388" s="166">
        <f t="shared" si="11"/>
        <v>0.16600000000000001</v>
      </c>
    </row>
    <row r="389" spans="1:17" ht="15" customHeight="1" x14ac:dyDescent="0.25">
      <c r="A389" s="237"/>
      <c r="B389" s="239"/>
      <c r="C389" s="241"/>
      <c r="D389" s="237"/>
      <c r="E389" s="239"/>
      <c r="F389" s="241"/>
      <c r="G389" s="169"/>
      <c r="H389" s="168"/>
      <c r="I389" s="167"/>
      <c r="J389" s="237"/>
      <c r="K389" s="239"/>
      <c r="L389" s="241"/>
      <c r="M389" s="237"/>
      <c r="N389" s="239"/>
      <c r="O389" s="241"/>
      <c r="P389" s="166">
        <f t="shared" si="11"/>
        <v>0</v>
      </c>
    </row>
    <row r="390" spans="1:17" ht="15" customHeight="1" x14ac:dyDescent="0.25">
      <c r="A390" s="175"/>
      <c r="B390" s="174"/>
      <c r="C390" s="173"/>
      <c r="D390" s="175"/>
      <c r="E390" s="174"/>
      <c r="F390" s="173"/>
      <c r="G390" s="175"/>
      <c r="H390" s="174"/>
      <c r="I390" s="173"/>
      <c r="J390" s="175"/>
      <c r="K390" s="174"/>
      <c r="L390" s="173"/>
      <c r="M390" s="175"/>
      <c r="N390" s="174"/>
      <c r="O390" s="173"/>
      <c r="P390" s="166"/>
      <c r="Q390" s="166">
        <f>SUM(P330:P389)</f>
        <v>4.7760000000000016</v>
      </c>
    </row>
    <row r="391" spans="1:17" ht="15" customHeight="1" x14ac:dyDescent="0.25">
      <c r="A391" s="236" t="s">
        <v>1544</v>
      </c>
      <c r="B391" s="238">
        <v>0</v>
      </c>
      <c r="C391" s="240">
        <v>0.15</v>
      </c>
      <c r="D391" s="236" t="s">
        <v>1543</v>
      </c>
      <c r="E391" s="238">
        <v>0</v>
      </c>
      <c r="F391" s="240">
        <v>0.23</v>
      </c>
      <c r="G391" s="172" t="s">
        <v>994</v>
      </c>
      <c r="H391" s="171">
        <v>0</v>
      </c>
      <c r="I391" s="170">
        <v>0.2</v>
      </c>
      <c r="J391" s="236" t="s">
        <v>629</v>
      </c>
      <c r="K391" s="238">
        <v>0.72</v>
      </c>
      <c r="L391" s="240">
        <v>0.15</v>
      </c>
      <c r="M391" s="236" t="s">
        <v>264</v>
      </c>
      <c r="N391" s="238">
        <v>0.72</v>
      </c>
      <c r="O391" s="240">
        <v>0.13</v>
      </c>
      <c r="P391" s="166">
        <f t="shared" ref="P391:P422" si="12">(C391+F391+I391+L391+O391)/5</f>
        <v>0.17200000000000001</v>
      </c>
    </row>
    <row r="392" spans="1:17" ht="15" customHeight="1" x14ac:dyDescent="0.25">
      <c r="A392" s="237"/>
      <c r="B392" s="239"/>
      <c r="C392" s="241"/>
      <c r="D392" s="237"/>
      <c r="E392" s="239"/>
      <c r="F392" s="241"/>
      <c r="G392" s="169"/>
      <c r="H392" s="168"/>
      <c r="I392" s="167"/>
      <c r="J392" s="237"/>
      <c r="K392" s="239"/>
      <c r="L392" s="241"/>
      <c r="M392" s="237"/>
      <c r="N392" s="239"/>
      <c r="O392" s="241"/>
      <c r="P392" s="166">
        <f t="shared" si="12"/>
        <v>0</v>
      </c>
    </row>
    <row r="393" spans="1:17" ht="15" customHeight="1" x14ac:dyDescent="0.25">
      <c r="A393" s="236" t="s">
        <v>1542</v>
      </c>
      <c r="B393" s="238">
        <v>0</v>
      </c>
      <c r="C393" s="240">
        <v>0.19</v>
      </c>
      <c r="D393" s="236" t="s">
        <v>1541</v>
      </c>
      <c r="E393" s="238">
        <v>0</v>
      </c>
      <c r="F393" s="240">
        <v>0.22</v>
      </c>
      <c r="G393" s="172" t="s">
        <v>993</v>
      </c>
      <c r="H393" s="171">
        <v>0</v>
      </c>
      <c r="I393" s="170">
        <v>0.1</v>
      </c>
      <c r="J393" s="236" t="s">
        <v>628</v>
      </c>
      <c r="K393" s="238">
        <v>0.72</v>
      </c>
      <c r="L393" s="240">
        <v>0.16</v>
      </c>
      <c r="M393" s="236" t="s">
        <v>263</v>
      </c>
      <c r="N393" s="238">
        <v>0.72</v>
      </c>
      <c r="O393" s="240">
        <v>0.12</v>
      </c>
      <c r="P393" s="166">
        <f t="shared" si="12"/>
        <v>0.158</v>
      </c>
    </row>
    <row r="394" spans="1:17" ht="15" customHeight="1" x14ac:dyDescent="0.25">
      <c r="A394" s="237"/>
      <c r="B394" s="239"/>
      <c r="C394" s="241"/>
      <c r="D394" s="237"/>
      <c r="E394" s="239"/>
      <c r="F394" s="241"/>
      <c r="G394" s="169"/>
      <c r="H394" s="168"/>
      <c r="I394" s="167"/>
      <c r="J394" s="237"/>
      <c r="K394" s="239"/>
      <c r="L394" s="241"/>
      <c r="M394" s="237"/>
      <c r="N394" s="239"/>
      <c r="O394" s="241"/>
      <c r="P394" s="166">
        <f t="shared" si="12"/>
        <v>0</v>
      </c>
    </row>
    <row r="395" spans="1:17" ht="15" customHeight="1" x14ac:dyDescent="0.25">
      <c r="A395" s="236" t="s">
        <v>1540</v>
      </c>
      <c r="B395" s="238">
        <v>0</v>
      </c>
      <c r="C395" s="240">
        <v>0.14000000000000001</v>
      </c>
      <c r="D395" s="236" t="s">
        <v>1539</v>
      </c>
      <c r="E395" s="238">
        <v>0</v>
      </c>
      <c r="F395" s="240">
        <v>0.2</v>
      </c>
      <c r="G395" s="172" t="s">
        <v>992</v>
      </c>
      <c r="H395" s="171">
        <v>0</v>
      </c>
      <c r="I395" s="170">
        <v>0.11</v>
      </c>
      <c r="J395" s="236" t="s">
        <v>627</v>
      </c>
      <c r="K395" s="238">
        <v>0.72</v>
      </c>
      <c r="L395" s="240">
        <v>0.15</v>
      </c>
      <c r="M395" s="236" t="s">
        <v>262</v>
      </c>
      <c r="N395" s="238">
        <v>0.72</v>
      </c>
      <c r="O395" s="240">
        <v>0.21</v>
      </c>
      <c r="P395" s="166">
        <f t="shared" si="12"/>
        <v>0.16199999999999998</v>
      </c>
    </row>
    <row r="396" spans="1:17" ht="15" customHeight="1" x14ac:dyDescent="0.25">
      <c r="A396" s="237"/>
      <c r="B396" s="239"/>
      <c r="C396" s="241"/>
      <c r="D396" s="237"/>
      <c r="E396" s="239"/>
      <c r="F396" s="241"/>
      <c r="G396" s="169"/>
      <c r="H396" s="168"/>
      <c r="I396" s="167"/>
      <c r="J396" s="237"/>
      <c r="K396" s="239"/>
      <c r="L396" s="241"/>
      <c r="M396" s="237"/>
      <c r="N396" s="239"/>
      <c r="O396" s="241"/>
      <c r="P396" s="166">
        <f t="shared" si="12"/>
        <v>0</v>
      </c>
    </row>
    <row r="397" spans="1:17" ht="15" customHeight="1" x14ac:dyDescent="0.25">
      <c r="A397" s="236" t="s">
        <v>1538</v>
      </c>
      <c r="B397" s="238">
        <v>0</v>
      </c>
      <c r="C397" s="240">
        <v>0.1</v>
      </c>
      <c r="D397" s="236" t="s">
        <v>1537</v>
      </c>
      <c r="E397" s="238">
        <v>0</v>
      </c>
      <c r="F397" s="240">
        <v>0.21</v>
      </c>
      <c r="G397" s="172" t="s">
        <v>991</v>
      </c>
      <c r="H397" s="171">
        <v>0</v>
      </c>
      <c r="I397" s="170">
        <v>0.05</v>
      </c>
      <c r="J397" s="236" t="s">
        <v>626</v>
      </c>
      <c r="K397" s="238">
        <v>0.72</v>
      </c>
      <c r="L397" s="240">
        <v>0.18</v>
      </c>
      <c r="M397" s="236" t="s">
        <v>261</v>
      </c>
      <c r="N397" s="238">
        <v>0.72</v>
      </c>
      <c r="O397" s="240">
        <v>0.21</v>
      </c>
      <c r="P397" s="166">
        <f t="shared" si="12"/>
        <v>0.15</v>
      </c>
    </row>
    <row r="398" spans="1:17" ht="15" customHeight="1" x14ac:dyDescent="0.25">
      <c r="A398" s="237"/>
      <c r="B398" s="239"/>
      <c r="C398" s="241"/>
      <c r="D398" s="237"/>
      <c r="E398" s="239"/>
      <c r="F398" s="241"/>
      <c r="G398" s="169"/>
      <c r="H398" s="168"/>
      <c r="I398" s="167"/>
      <c r="J398" s="237"/>
      <c r="K398" s="239"/>
      <c r="L398" s="241"/>
      <c r="M398" s="237"/>
      <c r="N398" s="239"/>
      <c r="O398" s="241"/>
      <c r="P398" s="166">
        <f t="shared" si="12"/>
        <v>0</v>
      </c>
    </row>
    <row r="399" spans="1:17" ht="15" customHeight="1" x14ac:dyDescent="0.25">
      <c r="A399" s="236" t="s">
        <v>1536</v>
      </c>
      <c r="B399" s="238">
        <v>0</v>
      </c>
      <c r="C399" s="240">
        <v>0.04</v>
      </c>
      <c r="D399" s="236" t="s">
        <v>1535</v>
      </c>
      <c r="E399" s="238">
        <v>0</v>
      </c>
      <c r="F399" s="240">
        <v>0.19</v>
      </c>
      <c r="G399" s="172" t="s">
        <v>990</v>
      </c>
      <c r="H399" s="171">
        <v>0</v>
      </c>
      <c r="I399" s="170">
        <v>0.04</v>
      </c>
      <c r="J399" s="236" t="s">
        <v>625</v>
      </c>
      <c r="K399" s="238">
        <v>0.72</v>
      </c>
      <c r="L399" s="240">
        <v>0.14000000000000001</v>
      </c>
      <c r="M399" s="236" t="s">
        <v>260</v>
      </c>
      <c r="N399" s="238">
        <v>0.72</v>
      </c>
      <c r="O399" s="240">
        <v>0.22</v>
      </c>
      <c r="P399" s="166">
        <f t="shared" si="12"/>
        <v>0.126</v>
      </c>
    </row>
    <row r="400" spans="1:17" ht="15" customHeight="1" x14ac:dyDescent="0.25">
      <c r="A400" s="237"/>
      <c r="B400" s="239"/>
      <c r="C400" s="241"/>
      <c r="D400" s="237"/>
      <c r="E400" s="239"/>
      <c r="F400" s="241"/>
      <c r="G400" s="169"/>
      <c r="H400" s="168"/>
      <c r="I400" s="167"/>
      <c r="J400" s="237"/>
      <c r="K400" s="239"/>
      <c r="L400" s="241"/>
      <c r="M400" s="237"/>
      <c r="N400" s="239"/>
      <c r="O400" s="241"/>
      <c r="P400" s="166">
        <f t="shared" si="12"/>
        <v>0</v>
      </c>
    </row>
    <row r="401" spans="1:16" ht="15" customHeight="1" x14ac:dyDescent="0.25">
      <c r="A401" s="236" t="s">
        <v>1534</v>
      </c>
      <c r="B401" s="238">
        <v>0</v>
      </c>
      <c r="C401" s="240">
        <v>0.05</v>
      </c>
      <c r="D401" s="236" t="s">
        <v>1533</v>
      </c>
      <c r="E401" s="238">
        <v>0</v>
      </c>
      <c r="F401" s="240">
        <v>0.21</v>
      </c>
      <c r="G401" s="172" t="s">
        <v>989</v>
      </c>
      <c r="H401" s="171">
        <v>0</v>
      </c>
      <c r="I401" s="170">
        <v>0.17</v>
      </c>
      <c r="J401" s="236" t="s">
        <v>624</v>
      </c>
      <c r="K401" s="238">
        <v>0.72</v>
      </c>
      <c r="L401" s="240">
        <v>0.14000000000000001</v>
      </c>
      <c r="M401" s="236" t="s">
        <v>259</v>
      </c>
      <c r="N401" s="238">
        <v>0.72</v>
      </c>
      <c r="O401" s="240">
        <v>0.22</v>
      </c>
      <c r="P401" s="166">
        <f t="shared" si="12"/>
        <v>0.158</v>
      </c>
    </row>
    <row r="402" spans="1:16" ht="15" customHeight="1" x14ac:dyDescent="0.25">
      <c r="A402" s="237"/>
      <c r="B402" s="239"/>
      <c r="C402" s="241"/>
      <c r="D402" s="237"/>
      <c r="E402" s="239"/>
      <c r="F402" s="241"/>
      <c r="G402" s="169"/>
      <c r="H402" s="168"/>
      <c r="I402" s="167"/>
      <c r="J402" s="237"/>
      <c r="K402" s="239"/>
      <c r="L402" s="241"/>
      <c r="M402" s="237"/>
      <c r="N402" s="239"/>
      <c r="O402" s="241"/>
      <c r="P402" s="166">
        <f t="shared" si="12"/>
        <v>0</v>
      </c>
    </row>
    <row r="403" spans="1:16" ht="15" customHeight="1" x14ac:dyDescent="0.25">
      <c r="A403" s="236" t="s">
        <v>1532</v>
      </c>
      <c r="B403" s="238">
        <v>0</v>
      </c>
      <c r="C403" s="240">
        <v>0.08</v>
      </c>
      <c r="D403" s="236" t="s">
        <v>1531</v>
      </c>
      <c r="E403" s="238">
        <v>0</v>
      </c>
      <c r="F403" s="240">
        <v>0.22</v>
      </c>
      <c r="G403" s="172" t="s">
        <v>988</v>
      </c>
      <c r="H403" s="171">
        <v>0</v>
      </c>
      <c r="I403" s="170">
        <v>0.18</v>
      </c>
      <c r="J403" s="236" t="s">
        <v>623</v>
      </c>
      <c r="K403" s="238">
        <v>0.72</v>
      </c>
      <c r="L403" s="240">
        <v>0.19</v>
      </c>
      <c r="M403" s="236" t="s">
        <v>258</v>
      </c>
      <c r="N403" s="238">
        <v>0.72</v>
      </c>
      <c r="O403" s="240">
        <v>0.22</v>
      </c>
      <c r="P403" s="166">
        <f t="shared" si="12"/>
        <v>0.17799999999999999</v>
      </c>
    </row>
    <row r="404" spans="1:16" ht="15" customHeight="1" x14ac:dyDescent="0.25">
      <c r="A404" s="237"/>
      <c r="B404" s="239"/>
      <c r="C404" s="241"/>
      <c r="D404" s="237"/>
      <c r="E404" s="239"/>
      <c r="F404" s="241"/>
      <c r="G404" s="169"/>
      <c r="H404" s="168"/>
      <c r="I404" s="167"/>
      <c r="J404" s="237"/>
      <c r="K404" s="239"/>
      <c r="L404" s="241"/>
      <c r="M404" s="237"/>
      <c r="N404" s="239"/>
      <c r="O404" s="241"/>
      <c r="P404" s="166">
        <f t="shared" si="12"/>
        <v>0</v>
      </c>
    </row>
    <row r="405" spans="1:16" ht="15" customHeight="1" x14ac:dyDescent="0.25">
      <c r="A405" s="236" t="s">
        <v>1530</v>
      </c>
      <c r="B405" s="238">
        <v>0</v>
      </c>
      <c r="C405" s="240">
        <v>7.0000000000000007E-2</v>
      </c>
      <c r="D405" s="236" t="s">
        <v>1529</v>
      </c>
      <c r="E405" s="238">
        <v>0</v>
      </c>
      <c r="F405" s="240">
        <v>0.2</v>
      </c>
      <c r="G405" s="172" t="s">
        <v>987</v>
      </c>
      <c r="H405" s="171">
        <v>0</v>
      </c>
      <c r="I405" s="170">
        <v>0.2</v>
      </c>
      <c r="J405" s="236" t="s">
        <v>622</v>
      </c>
      <c r="K405" s="238">
        <v>0.72</v>
      </c>
      <c r="L405" s="240">
        <v>0.22</v>
      </c>
      <c r="M405" s="236" t="s">
        <v>257</v>
      </c>
      <c r="N405" s="238">
        <v>0.72</v>
      </c>
      <c r="O405" s="240">
        <v>0.2</v>
      </c>
      <c r="P405" s="166">
        <f t="shared" si="12"/>
        <v>0.17800000000000002</v>
      </c>
    </row>
    <row r="406" spans="1:16" ht="15" customHeight="1" x14ac:dyDescent="0.25">
      <c r="A406" s="237"/>
      <c r="B406" s="239"/>
      <c r="C406" s="241"/>
      <c r="D406" s="237"/>
      <c r="E406" s="239"/>
      <c r="F406" s="241"/>
      <c r="G406" s="169"/>
      <c r="H406" s="168"/>
      <c r="I406" s="167"/>
      <c r="J406" s="237"/>
      <c r="K406" s="239"/>
      <c r="L406" s="241"/>
      <c r="M406" s="237"/>
      <c r="N406" s="239"/>
      <c r="O406" s="241"/>
      <c r="P406" s="166">
        <f t="shared" si="12"/>
        <v>0</v>
      </c>
    </row>
    <row r="407" spans="1:16" ht="15" customHeight="1" x14ac:dyDescent="0.25">
      <c r="A407" s="236" t="s">
        <v>1528</v>
      </c>
      <c r="B407" s="238">
        <v>0</v>
      </c>
      <c r="C407" s="240">
        <v>0.09</v>
      </c>
      <c r="D407" s="236" t="s">
        <v>1527</v>
      </c>
      <c r="E407" s="238">
        <v>0</v>
      </c>
      <c r="F407" s="240">
        <v>0.2</v>
      </c>
      <c r="G407" s="172" t="s">
        <v>986</v>
      </c>
      <c r="H407" s="171">
        <v>0</v>
      </c>
      <c r="I407" s="170">
        <v>0.21</v>
      </c>
      <c r="J407" s="236" t="s">
        <v>621</v>
      </c>
      <c r="K407" s="238">
        <v>0.72</v>
      </c>
      <c r="L407" s="240">
        <v>0.19</v>
      </c>
      <c r="M407" s="236" t="s">
        <v>256</v>
      </c>
      <c r="N407" s="238">
        <v>0.72</v>
      </c>
      <c r="O407" s="240">
        <v>0.21</v>
      </c>
      <c r="P407" s="166">
        <f t="shared" si="12"/>
        <v>0.18</v>
      </c>
    </row>
    <row r="408" spans="1:16" ht="15" customHeight="1" x14ac:dyDescent="0.25">
      <c r="A408" s="237"/>
      <c r="B408" s="239"/>
      <c r="C408" s="241"/>
      <c r="D408" s="237"/>
      <c r="E408" s="239"/>
      <c r="F408" s="241"/>
      <c r="G408" s="169"/>
      <c r="H408" s="168"/>
      <c r="I408" s="167"/>
      <c r="J408" s="237"/>
      <c r="K408" s="239"/>
      <c r="L408" s="241"/>
      <c r="M408" s="237"/>
      <c r="N408" s="239"/>
      <c r="O408" s="241"/>
      <c r="P408" s="166">
        <f t="shared" si="12"/>
        <v>0</v>
      </c>
    </row>
    <row r="409" spans="1:16" ht="15" customHeight="1" x14ac:dyDescent="0.25">
      <c r="A409" s="236" t="s">
        <v>1526</v>
      </c>
      <c r="B409" s="238">
        <v>0</v>
      </c>
      <c r="C409" s="240">
        <v>0.1</v>
      </c>
      <c r="D409" s="236" t="s">
        <v>1525</v>
      </c>
      <c r="E409" s="238">
        <v>0</v>
      </c>
      <c r="F409" s="240">
        <v>0.17</v>
      </c>
      <c r="G409" s="172" t="s">
        <v>985</v>
      </c>
      <c r="H409" s="171">
        <v>0</v>
      </c>
      <c r="I409" s="170">
        <v>0.2</v>
      </c>
      <c r="J409" s="236" t="s">
        <v>620</v>
      </c>
      <c r="K409" s="238">
        <v>0.72</v>
      </c>
      <c r="L409" s="240">
        <v>0.08</v>
      </c>
      <c r="M409" s="236" t="s">
        <v>255</v>
      </c>
      <c r="N409" s="238">
        <v>0.72</v>
      </c>
      <c r="O409" s="240">
        <v>0.19</v>
      </c>
      <c r="P409" s="166">
        <f t="shared" si="12"/>
        <v>0.14799999999999999</v>
      </c>
    </row>
    <row r="410" spans="1:16" ht="15" customHeight="1" x14ac:dyDescent="0.25">
      <c r="A410" s="237"/>
      <c r="B410" s="239"/>
      <c r="C410" s="241"/>
      <c r="D410" s="237"/>
      <c r="E410" s="239"/>
      <c r="F410" s="241"/>
      <c r="G410" s="169"/>
      <c r="H410" s="168"/>
      <c r="I410" s="167"/>
      <c r="J410" s="237"/>
      <c r="K410" s="239"/>
      <c r="L410" s="241"/>
      <c r="M410" s="237"/>
      <c r="N410" s="239"/>
      <c r="O410" s="241"/>
      <c r="P410" s="166">
        <f t="shared" si="12"/>
        <v>0</v>
      </c>
    </row>
    <row r="411" spans="1:16" ht="15" customHeight="1" x14ac:dyDescent="0.25">
      <c r="A411" s="236" t="s">
        <v>1524</v>
      </c>
      <c r="B411" s="238">
        <v>0</v>
      </c>
      <c r="C411" s="240">
        <v>0.11</v>
      </c>
      <c r="D411" s="236" t="s">
        <v>1523</v>
      </c>
      <c r="E411" s="238">
        <v>0</v>
      </c>
      <c r="F411" s="240">
        <v>0.13</v>
      </c>
      <c r="G411" s="172" t="s">
        <v>984</v>
      </c>
      <c r="H411" s="171">
        <v>0</v>
      </c>
      <c r="I411" s="170">
        <v>0.21</v>
      </c>
      <c r="J411" s="236" t="s">
        <v>619</v>
      </c>
      <c r="K411" s="238">
        <v>0.72</v>
      </c>
      <c r="L411" s="240">
        <v>0.05</v>
      </c>
      <c r="M411" s="236" t="s">
        <v>254</v>
      </c>
      <c r="N411" s="238">
        <v>0.72</v>
      </c>
      <c r="O411" s="240">
        <v>0.2</v>
      </c>
      <c r="P411" s="166">
        <f t="shared" si="12"/>
        <v>0.13999999999999999</v>
      </c>
    </row>
    <row r="412" spans="1:16" ht="15" customHeight="1" x14ac:dyDescent="0.25">
      <c r="A412" s="237"/>
      <c r="B412" s="239"/>
      <c r="C412" s="241"/>
      <c r="D412" s="237"/>
      <c r="E412" s="239"/>
      <c r="F412" s="241"/>
      <c r="G412" s="169"/>
      <c r="H412" s="168"/>
      <c r="I412" s="167"/>
      <c r="J412" s="237"/>
      <c r="K412" s="239"/>
      <c r="L412" s="241"/>
      <c r="M412" s="237"/>
      <c r="N412" s="239"/>
      <c r="O412" s="241"/>
      <c r="P412" s="166">
        <f t="shared" si="12"/>
        <v>0</v>
      </c>
    </row>
    <row r="413" spans="1:16" ht="15" customHeight="1" x14ac:dyDescent="0.25">
      <c r="A413" s="236" t="s">
        <v>1522</v>
      </c>
      <c r="B413" s="238">
        <v>0</v>
      </c>
      <c r="C413" s="240">
        <v>0.19</v>
      </c>
      <c r="D413" s="236" t="s">
        <v>1521</v>
      </c>
      <c r="E413" s="238">
        <v>0</v>
      </c>
      <c r="F413" s="240">
        <v>0.17</v>
      </c>
      <c r="G413" s="172" t="s">
        <v>983</v>
      </c>
      <c r="H413" s="171">
        <v>0</v>
      </c>
      <c r="I413" s="170">
        <v>0.06</v>
      </c>
      <c r="J413" s="236" t="s">
        <v>618</v>
      </c>
      <c r="K413" s="238">
        <v>0.72</v>
      </c>
      <c r="L413" s="240">
        <v>0.16</v>
      </c>
      <c r="M413" s="236" t="s">
        <v>253</v>
      </c>
      <c r="N413" s="238">
        <v>0.72</v>
      </c>
      <c r="O413" s="240">
        <v>0.17</v>
      </c>
      <c r="P413" s="166">
        <f t="shared" si="12"/>
        <v>0.15</v>
      </c>
    </row>
    <row r="414" spans="1:16" ht="15" customHeight="1" x14ac:dyDescent="0.25">
      <c r="A414" s="237"/>
      <c r="B414" s="239"/>
      <c r="C414" s="241"/>
      <c r="D414" s="237"/>
      <c r="E414" s="239"/>
      <c r="F414" s="241"/>
      <c r="G414" s="169"/>
      <c r="H414" s="168"/>
      <c r="I414" s="167"/>
      <c r="J414" s="237"/>
      <c r="K414" s="239"/>
      <c r="L414" s="241"/>
      <c r="M414" s="237"/>
      <c r="N414" s="239"/>
      <c r="O414" s="241"/>
      <c r="P414" s="166">
        <f t="shared" si="12"/>
        <v>0</v>
      </c>
    </row>
    <row r="415" spans="1:16" ht="15" customHeight="1" x14ac:dyDescent="0.25">
      <c r="A415" s="236" t="s">
        <v>1520</v>
      </c>
      <c r="B415" s="238">
        <v>0</v>
      </c>
      <c r="C415" s="240">
        <v>0.22</v>
      </c>
      <c r="D415" s="236" t="s">
        <v>1519</v>
      </c>
      <c r="E415" s="238">
        <v>0</v>
      </c>
      <c r="F415" s="240">
        <v>0.16</v>
      </c>
      <c r="G415" s="172" t="s">
        <v>982</v>
      </c>
      <c r="H415" s="171">
        <v>0</v>
      </c>
      <c r="I415" s="170">
        <v>0.12</v>
      </c>
      <c r="J415" s="236" t="s">
        <v>617</v>
      </c>
      <c r="K415" s="238">
        <v>0.72</v>
      </c>
      <c r="L415" s="240">
        <v>0.19</v>
      </c>
      <c r="M415" s="236" t="s">
        <v>252</v>
      </c>
      <c r="N415" s="238">
        <v>0.72</v>
      </c>
      <c r="O415" s="240">
        <v>0.19</v>
      </c>
      <c r="P415" s="166">
        <f t="shared" si="12"/>
        <v>0.17599999999999999</v>
      </c>
    </row>
    <row r="416" spans="1:16" ht="15" customHeight="1" x14ac:dyDescent="0.25">
      <c r="A416" s="237"/>
      <c r="B416" s="239"/>
      <c r="C416" s="241"/>
      <c r="D416" s="237"/>
      <c r="E416" s="239"/>
      <c r="F416" s="241"/>
      <c r="G416" s="169"/>
      <c r="H416" s="168"/>
      <c r="I416" s="167"/>
      <c r="J416" s="237"/>
      <c r="K416" s="239"/>
      <c r="L416" s="241"/>
      <c r="M416" s="237"/>
      <c r="N416" s="239"/>
      <c r="O416" s="241"/>
      <c r="P416" s="166">
        <f t="shared" si="12"/>
        <v>0</v>
      </c>
    </row>
    <row r="417" spans="1:16" ht="15" customHeight="1" x14ac:dyDescent="0.25">
      <c r="A417" s="236" t="s">
        <v>1518</v>
      </c>
      <c r="B417" s="238">
        <v>0</v>
      </c>
      <c r="C417" s="240">
        <v>0.23</v>
      </c>
      <c r="D417" s="236" t="s">
        <v>1517</v>
      </c>
      <c r="E417" s="238">
        <v>0</v>
      </c>
      <c r="F417" s="240">
        <v>0.12</v>
      </c>
      <c r="G417" s="172" t="s">
        <v>981</v>
      </c>
      <c r="H417" s="171">
        <v>0</v>
      </c>
      <c r="I417" s="170">
        <v>0.15</v>
      </c>
      <c r="J417" s="236" t="s">
        <v>616</v>
      </c>
      <c r="K417" s="238">
        <v>0.72</v>
      </c>
      <c r="L417" s="240">
        <v>0.18</v>
      </c>
      <c r="M417" s="236" t="s">
        <v>251</v>
      </c>
      <c r="N417" s="238">
        <v>0.72</v>
      </c>
      <c r="O417" s="240">
        <v>0.08</v>
      </c>
      <c r="P417" s="166">
        <f t="shared" si="12"/>
        <v>0.15199999999999997</v>
      </c>
    </row>
    <row r="418" spans="1:16" ht="15" customHeight="1" x14ac:dyDescent="0.25">
      <c r="A418" s="237"/>
      <c r="B418" s="239"/>
      <c r="C418" s="241"/>
      <c r="D418" s="237"/>
      <c r="E418" s="239"/>
      <c r="F418" s="241"/>
      <c r="G418" s="169"/>
      <c r="H418" s="168"/>
      <c r="I418" s="167"/>
      <c r="J418" s="237"/>
      <c r="K418" s="239"/>
      <c r="L418" s="241"/>
      <c r="M418" s="237"/>
      <c r="N418" s="239"/>
      <c r="O418" s="241"/>
      <c r="P418" s="166">
        <f t="shared" si="12"/>
        <v>0</v>
      </c>
    </row>
    <row r="419" spans="1:16" ht="15" customHeight="1" x14ac:dyDescent="0.25">
      <c r="A419" s="236" t="s">
        <v>1516</v>
      </c>
      <c r="B419" s="238">
        <v>0</v>
      </c>
      <c r="C419" s="240">
        <v>0.23</v>
      </c>
      <c r="D419" s="236" t="s">
        <v>1515</v>
      </c>
      <c r="E419" s="238">
        <v>0</v>
      </c>
      <c r="F419" s="240">
        <v>0.17</v>
      </c>
      <c r="G419" s="172" t="s">
        <v>980</v>
      </c>
      <c r="H419" s="171">
        <v>0</v>
      </c>
      <c r="I419" s="170">
        <v>0.18</v>
      </c>
      <c r="J419" s="236" t="s">
        <v>615</v>
      </c>
      <c r="K419" s="238">
        <v>0.72</v>
      </c>
      <c r="L419" s="240">
        <v>0.2</v>
      </c>
      <c r="M419" s="236" t="s">
        <v>250</v>
      </c>
      <c r="N419" s="238">
        <v>0.72</v>
      </c>
      <c r="O419" s="240">
        <v>0.05</v>
      </c>
      <c r="P419" s="166">
        <f t="shared" si="12"/>
        <v>0.16600000000000001</v>
      </c>
    </row>
    <row r="420" spans="1:16" ht="15" customHeight="1" x14ac:dyDescent="0.25">
      <c r="A420" s="237"/>
      <c r="B420" s="239"/>
      <c r="C420" s="241"/>
      <c r="D420" s="237"/>
      <c r="E420" s="239"/>
      <c r="F420" s="241"/>
      <c r="G420" s="169"/>
      <c r="H420" s="168"/>
      <c r="I420" s="167"/>
      <c r="J420" s="237"/>
      <c r="K420" s="239"/>
      <c r="L420" s="241"/>
      <c r="M420" s="237"/>
      <c r="N420" s="239"/>
      <c r="O420" s="241"/>
      <c r="P420" s="166">
        <f t="shared" si="12"/>
        <v>0</v>
      </c>
    </row>
    <row r="421" spans="1:16" ht="15" customHeight="1" x14ac:dyDescent="0.25">
      <c r="A421" s="236" t="s">
        <v>1514</v>
      </c>
      <c r="B421" s="238">
        <v>0</v>
      </c>
      <c r="C421" s="240">
        <v>0.23</v>
      </c>
      <c r="D421" s="236" t="s">
        <v>1513</v>
      </c>
      <c r="E421" s="238">
        <v>0</v>
      </c>
      <c r="F421" s="240">
        <v>0.19</v>
      </c>
      <c r="G421" s="172" t="s">
        <v>979</v>
      </c>
      <c r="H421" s="171">
        <v>0</v>
      </c>
      <c r="I421" s="170">
        <v>0.17</v>
      </c>
      <c r="J421" s="236" t="s">
        <v>614</v>
      </c>
      <c r="K421" s="238">
        <v>0.72</v>
      </c>
      <c r="L421" s="240">
        <v>0.21</v>
      </c>
      <c r="M421" s="236" t="s">
        <v>249</v>
      </c>
      <c r="N421" s="238">
        <v>0.72</v>
      </c>
      <c r="O421" s="240">
        <v>0.19</v>
      </c>
      <c r="P421" s="166">
        <f t="shared" si="12"/>
        <v>0.19800000000000001</v>
      </c>
    </row>
    <row r="422" spans="1:16" ht="15" customHeight="1" x14ac:dyDescent="0.25">
      <c r="A422" s="237"/>
      <c r="B422" s="239"/>
      <c r="C422" s="241"/>
      <c r="D422" s="237"/>
      <c r="E422" s="239"/>
      <c r="F422" s="241"/>
      <c r="G422" s="169"/>
      <c r="H422" s="168"/>
      <c r="I422" s="167"/>
      <c r="J422" s="237"/>
      <c r="K422" s="239"/>
      <c r="L422" s="241"/>
      <c r="M422" s="237"/>
      <c r="N422" s="239"/>
      <c r="O422" s="241"/>
      <c r="P422" s="166">
        <f t="shared" si="12"/>
        <v>0</v>
      </c>
    </row>
    <row r="423" spans="1:16" ht="15" customHeight="1" x14ac:dyDescent="0.25">
      <c r="A423" s="236" t="s">
        <v>1512</v>
      </c>
      <c r="B423" s="238">
        <v>0</v>
      </c>
      <c r="C423" s="240">
        <v>0.22</v>
      </c>
      <c r="D423" s="236" t="s">
        <v>1511</v>
      </c>
      <c r="E423" s="238">
        <v>0</v>
      </c>
      <c r="F423" s="240">
        <v>0.2</v>
      </c>
      <c r="G423" s="172" t="s">
        <v>978</v>
      </c>
      <c r="H423" s="171">
        <v>0</v>
      </c>
      <c r="I423" s="170">
        <v>0.17</v>
      </c>
      <c r="J423" s="236" t="s">
        <v>613</v>
      </c>
      <c r="K423" s="238">
        <v>0.72</v>
      </c>
      <c r="L423" s="240">
        <v>0.22</v>
      </c>
      <c r="M423" s="236" t="s">
        <v>248</v>
      </c>
      <c r="N423" s="238">
        <v>0.72</v>
      </c>
      <c r="O423" s="240">
        <v>0.18</v>
      </c>
      <c r="P423" s="166">
        <f t="shared" ref="P423:P452" si="13">(C423+F423+I423+L423+O423)/5</f>
        <v>0.19800000000000001</v>
      </c>
    </row>
    <row r="424" spans="1:16" ht="15" customHeight="1" x14ac:dyDescent="0.25">
      <c r="A424" s="237"/>
      <c r="B424" s="239"/>
      <c r="C424" s="241"/>
      <c r="D424" s="237"/>
      <c r="E424" s="239"/>
      <c r="F424" s="241"/>
      <c r="G424" s="169"/>
      <c r="H424" s="168"/>
      <c r="I424" s="167"/>
      <c r="J424" s="237"/>
      <c r="K424" s="239"/>
      <c r="L424" s="241"/>
      <c r="M424" s="237"/>
      <c r="N424" s="239"/>
      <c r="O424" s="241"/>
      <c r="P424" s="166">
        <f t="shared" si="13"/>
        <v>0</v>
      </c>
    </row>
    <row r="425" spans="1:16" ht="15" customHeight="1" x14ac:dyDescent="0.25">
      <c r="A425" s="236" t="s">
        <v>1510</v>
      </c>
      <c r="B425" s="238">
        <v>0</v>
      </c>
      <c r="C425" s="240">
        <v>0.19</v>
      </c>
      <c r="D425" s="236" t="s">
        <v>1509</v>
      </c>
      <c r="E425" s="238">
        <v>0</v>
      </c>
      <c r="F425" s="240">
        <v>0.21</v>
      </c>
      <c r="G425" s="172" t="s">
        <v>977</v>
      </c>
      <c r="H425" s="171">
        <v>0</v>
      </c>
      <c r="I425" s="170">
        <v>0.17</v>
      </c>
      <c r="J425" s="236" t="s">
        <v>612</v>
      </c>
      <c r="K425" s="238">
        <v>0.72</v>
      </c>
      <c r="L425" s="240">
        <v>0.2</v>
      </c>
      <c r="M425" s="236" t="s">
        <v>247</v>
      </c>
      <c r="N425" s="238">
        <v>0.72</v>
      </c>
      <c r="O425" s="240">
        <v>0.17</v>
      </c>
      <c r="P425" s="166">
        <f t="shared" si="13"/>
        <v>0.188</v>
      </c>
    </row>
    <row r="426" spans="1:16" ht="15" customHeight="1" x14ac:dyDescent="0.25">
      <c r="A426" s="237"/>
      <c r="B426" s="239"/>
      <c r="C426" s="241"/>
      <c r="D426" s="237"/>
      <c r="E426" s="239"/>
      <c r="F426" s="241"/>
      <c r="G426" s="169"/>
      <c r="H426" s="168"/>
      <c r="I426" s="167"/>
      <c r="J426" s="237"/>
      <c r="K426" s="239"/>
      <c r="L426" s="241"/>
      <c r="M426" s="237"/>
      <c r="N426" s="239"/>
      <c r="O426" s="241"/>
      <c r="P426" s="166">
        <f t="shared" si="13"/>
        <v>0</v>
      </c>
    </row>
    <row r="427" spans="1:16" ht="15" customHeight="1" x14ac:dyDescent="0.25">
      <c r="A427" s="236" t="s">
        <v>1508</v>
      </c>
      <c r="B427" s="238">
        <v>0</v>
      </c>
      <c r="C427" s="240">
        <v>0.17</v>
      </c>
      <c r="D427" s="236" t="s">
        <v>1507</v>
      </c>
      <c r="E427" s="238">
        <v>0</v>
      </c>
      <c r="F427" s="240">
        <v>0.22</v>
      </c>
      <c r="G427" s="172" t="s">
        <v>976</v>
      </c>
      <c r="H427" s="171">
        <v>0</v>
      </c>
      <c r="I427" s="170">
        <v>0.22</v>
      </c>
      <c r="J427" s="236" t="s">
        <v>611</v>
      </c>
      <c r="K427" s="238">
        <v>0.72</v>
      </c>
      <c r="L427" s="240">
        <v>0.13</v>
      </c>
      <c r="M427" s="236" t="s">
        <v>246</v>
      </c>
      <c r="N427" s="238">
        <v>0.72</v>
      </c>
      <c r="O427" s="240">
        <v>7.0000000000000007E-2</v>
      </c>
      <c r="P427" s="166">
        <f t="shared" si="13"/>
        <v>0.16200000000000001</v>
      </c>
    </row>
    <row r="428" spans="1:16" ht="15" customHeight="1" x14ac:dyDescent="0.25">
      <c r="A428" s="237"/>
      <c r="B428" s="239"/>
      <c r="C428" s="241"/>
      <c r="D428" s="237"/>
      <c r="E428" s="239"/>
      <c r="F428" s="241"/>
      <c r="G428" s="169"/>
      <c r="H428" s="168"/>
      <c r="I428" s="167"/>
      <c r="J428" s="237"/>
      <c r="K428" s="239"/>
      <c r="L428" s="241"/>
      <c r="M428" s="237"/>
      <c r="N428" s="239"/>
      <c r="O428" s="241"/>
      <c r="P428" s="166">
        <f t="shared" si="13"/>
        <v>0</v>
      </c>
    </row>
    <row r="429" spans="1:16" ht="15" customHeight="1" x14ac:dyDescent="0.25">
      <c r="A429" s="236" t="s">
        <v>1506</v>
      </c>
      <c r="B429" s="238">
        <v>0</v>
      </c>
      <c r="C429" s="240">
        <v>0.08</v>
      </c>
      <c r="D429" s="236" t="s">
        <v>1505</v>
      </c>
      <c r="E429" s="238">
        <v>0</v>
      </c>
      <c r="F429" s="240">
        <v>0.2</v>
      </c>
      <c r="G429" s="172" t="s">
        <v>975</v>
      </c>
      <c r="H429" s="171">
        <v>0</v>
      </c>
      <c r="I429" s="170">
        <v>0.22</v>
      </c>
      <c r="J429" s="236" t="s">
        <v>610</v>
      </c>
      <c r="K429" s="238">
        <v>0.72</v>
      </c>
      <c r="L429" s="240">
        <v>0.05</v>
      </c>
      <c r="M429" s="236" t="s">
        <v>245</v>
      </c>
      <c r="N429" s="238">
        <v>0.72</v>
      </c>
      <c r="O429" s="240">
        <v>0.16</v>
      </c>
      <c r="P429" s="166">
        <f t="shared" si="13"/>
        <v>0.14200000000000002</v>
      </c>
    </row>
    <row r="430" spans="1:16" ht="15" customHeight="1" x14ac:dyDescent="0.25">
      <c r="A430" s="237"/>
      <c r="B430" s="239"/>
      <c r="C430" s="241"/>
      <c r="D430" s="237"/>
      <c r="E430" s="239"/>
      <c r="F430" s="241"/>
      <c r="G430" s="169"/>
      <c r="H430" s="168"/>
      <c r="I430" s="167"/>
      <c r="J430" s="237"/>
      <c r="K430" s="239"/>
      <c r="L430" s="241"/>
      <c r="M430" s="237"/>
      <c r="N430" s="239"/>
      <c r="O430" s="241"/>
      <c r="P430" s="166">
        <f t="shared" si="13"/>
        <v>0</v>
      </c>
    </row>
    <row r="431" spans="1:16" ht="15" customHeight="1" x14ac:dyDescent="0.25">
      <c r="A431" s="236" t="s">
        <v>1504</v>
      </c>
      <c r="B431" s="238">
        <v>0</v>
      </c>
      <c r="C431" s="240">
        <v>0.06</v>
      </c>
      <c r="D431" s="236" t="s">
        <v>1503</v>
      </c>
      <c r="E431" s="238">
        <v>0</v>
      </c>
      <c r="F431" s="240">
        <v>0.17</v>
      </c>
      <c r="G431" s="172" t="s">
        <v>974</v>
      </c>
      <c r="H431" s="171">
        <v>0</v>
      </c>
      <c r="I431" s="170">
        <v>0.2</v>
      </c>
      <c r="J431" s="236" t="s">
        <v>609</v>
      </c>
      <c r="K431" s="238">
        <v>0.72</v>
      </c>
      <c r="L431" s="240">
        <v>0.04</v>
      </c>
      <c r="M431" s="236" t="s">
        <v>244</v>
      </c>
      <c r="N431" s="238">
        <v>0.72</v>
      </c>
      <c r="O431" s="240">
        <v>0.19</v>
      </c>
      <c r="P431" s="166">
        <f t="shared" si="13"/>
        <v>0.13200000000000001</v>
      </c>
    </row>
    <row r="432" spans="1:16" ht="15" customHeight="1" x14ac:dyDescent="0.25">
      <c r="A432" s="237"/>
      <c r="B432" s="239"/>
      <c r="C432" s="241"/>
      <c r="D432" s="237"/>
      <c r="E432" s="239"/>
      <c r="F432" s="241"/>
      <c r="G432" s="169"/>
      <c r="H432" s="168"/>
      <c r="I432" s="167"/>
      <c r="J432" s="237"/>
      <c r="K432" s="239"/>
      <c r="L432" s="241"/>
      <c r="M432" s="237"/>
      <c r="N432" s="239"/>
      <c r="O432" s="241"/>
      <c r="P432" s="166">
        <f t="shared" si="13"/>
        <v>0</v>
      </c>
    </row>
    <row r="433" spans="1:16" ht="15" customHeight="1" x14ac:dyDescent="0.25">
      <c r="A433" s="236" t="s">
        <v>1502</v>
      </c>
      <c r="B433" s="238">
        <v>0</v>
      </c>
      <c r="C433" s="240">
        <v>0.11</v>
      </c>
      <c r="D433" s="236" t="s">
        <v>1501</v>
      </c>
      <c r="E433" s="238">
        <v>0</v>
      </c>
      <c r="F433" s="240">
        <v>0.19</v>
      </c>
      <c r="G433" s="172" t="s">
        <v>973</v>
      </c>
      <c r="H433" s="171">
        <v>0</v>
      </c>
      <c r="I433" s="170">
        <v>0.19</v>
      </c>
      <c r="J433" s="236" t="s">
        <v>608</v>
      </c>
      <c r="K433" s="238">
        <v>0.72</v>
      </c>
      <c r="L433" s="240">
        <v>0.18</v>
      </c>
      <c r="M433" s="236" t="s">
        <v>243</v>
      </c>
      <c r="N433" s="238">
        <v>0.72</v>
      </c>
      <c r="O433" s="240">
        <v>0.22</v>
      </c>
      <c r="P433" s="166">
        <f t="shared" si="13"/>
        <v>0.17799999999999999</v>
      </c>
    </row>
    <row r="434" spans="1:16" ht="15" customHeight="1" x14ac:dyDescent="0.25">
      <c r="A434" s="237"/>
      <c r="B434" s="239"/>
      <c r="C434" s="241"/>
      <c r="D434" s="237"/>
      <c r="E434" s="239"/>
      <c r="F434" s="241"/>
      <c r="G434" s="169"/>
      <c r="H434" s="168"/>
      <c r="I434" s="167"/>
      <c r="J434" s="237"/>
      <c r="K434" s="239"/>
      <c r="L434" s="241"/>
      <c r="M434" s="237"/>
      <c r="N434" s="239"/>
      <c r="O434" s="241"/>
      <c r="P434" s="166">
        <f t="shared" si="13"/>
        <v>0</v>
      </c>
    </row>
    <row r="435" spans="1:16" ht="15" customHeight="1" x14ac:dyDescent="0.25">
      <c r="A435" s="236" t="s">
        <v>1500</v>
      </c>
      <c r="B435" s="238">
        <v>0</v>
      </c>
      <c r="C435" s="240">
        <v>0.14000000000000001</v>
      </c>
      <c r="D435" s="236" t="s">
        <v>1499</v>
      </c>
      <c r="E435" s="238">
        <v>0</v>
      </c>
      <c r="F435" s="240">
        <v>0.2</v>
      </c>
      <c r="G435" s="172" t="s">
        <v>972</v>
      </c>
      <c r="H435" s="171">
        <v>0</v>
      </c>
      <c r="I435" s="170">
        <v>0.17</v>
      </c>
      <c r="J435" s="236" t="s">
        <v>607</v>
      </c>
      <c r="K435" s="238">
        <v>0.72</v>
      </c>
      <c r="L435" s="240">
        <v>0.17</v>
      </c>
      <c r="M435" s="236" t="s">
        <v>242</v>
      </c>
      <c r="N435" s="238">
        <v>0.72</v>
      </c>
      <c r="O435" s="240">
        <v>0.23</v>
      </c>
      <c r="P435" s="166">
        <f t="shared" si="13"/>
        <v>0.182</v>
      </c>
    </row>
    <row r="436" spans="1:16" ht="15" customHeight="1" x14ac:dyDescent="0.25">
      <c r="A436" s="237"/>
      <c r="B436" s="239"/>
      <c r="C436" s="241"/>
      <c r="D436" s="237"/>
      <c r="E436" s="239"/>
      <c r="F436" s="241"/>
      <c r="G436" s="169"/>
      <c r="H436" s="168"/>
      <c r="I436" s="167"/>
      <c r="J436" s="237"/>
      <c r="K436" s="239"/>
      <c r="L436" s="241"/>
      <c r="M436" s="237"/>
      <c r="N436" s="239"/>
      <c r="O436" s="241"/>
      <c r="P436" s="166">
        <f t="shared" si="13"/>
        <v>0</v>
      </c>
    </row>
    <row r="437" spans="1:16" ht="15" customHeight="1" x14ac:dyDescent="0.25">
      <c r="A437" s="236" t="s">
        <v>1498</v>
      </c>
      <c r="B437" s="238">
        <v>0</v>
      </c>
      <c r="C437" s="240">
        <v>0.18</v>
      </c>
      <c r="D437" s="236" t="s">
        <v>1497</v>
      </c>
      <c r="E437" s="238">
        <v>0</v>
      </c>
      <c r="F437" s="240">
        <v>0.19</v>
      </c>
      <c r="G437" s="172" t="s">
        <v>971</v>
      </c>
      <c r="H437" s="171">
        <v>0</v>
      </c>
      <c r="I437" s="170">
        <v>0.18</v>
      </c>
      <c r="J437" s="236" t="s">
        <v>606</v>
      </c>
      <c r="K437" s="238">
        <v>0.72</v>
      </c>
      <c r="L437" s="240">
        <v>0.19</v>
      </c>
      <c r="M437" s="236" t="s">
        <v>241</v>
      </c>
      <c r="N437" s="238">
        <v>0.72</v>
      </c>
      <c r="O437" s="240">
        <v>0.23</v>
      </c>
      <c r="P437" s="166">
        <f t="shared" si="13"/>
        <v>0.19400000000000001</v>
      </c>
    </row>
    <row r="438" spans="1:16" ht="15" customHeight="1" x14ac:dyDescent="0.25">
      <c r="A438" s="237"/>
      <c r="B438" s="239"/>
      <c r="C438" s="241"/>
      <c r="D438" s="237"/>
      <c r="E438" s="239"/>
      <c r="F438" s="241"/>
      <c r="G438" s="169"/>
      <c r="H438" s="168"/>
      <c r="I438" s="167"/>
      <c r="J438" s="237"/>
      <c r="K438" s="239"/>
      <c r="L438" s="241"/>
      <c r="M438" s="237"/>
      <c r="N438" s="239"/>
      <c r="O438" s="241"/>
      <c r="P438" s="166">
        <f t="shared" si="13"/>
        <v>0</v>
      </c>
    </row>
    <row r="439" spans="1:16" ht="15" customHeight="1" x14ac:dyDescent="0.25">
      <c r="A439" s="236" t="s">
        <v>1496</v>
      </c>
      <c r="B439" s="238">
        <v>0</v>
      </c>
      <c r="C439" s="240">
        <v>0.14000000000000001</v>
      </c>
      <c r="D439" s="236" t="s">
        <v>1495</v>
      </c>
      <c r="E439" s="238">
        <v>0</v>
      </c>
      <c r="F439" s="240">
        <v>0.21</v>
      </c>
      <c r="G439" s="172" t="s">
        <v>970</v>
      </c>
      <c r="H439" s="171">
        <v>0</v>
      </c>
      <c r="I439" s="170">
        <v>0.18</v>
      </c>
      <c r="J439" s="236" t="s">
        <v>605</v>
      </c>
      <c r="K439" s="238">
        <v>0.72</v>
      </c>
      <c r="L439" s="240">
        <v>0.17</v>
      </c>
      <c r="M439" s="236" t="s">
        <v>240</v>
      </c>
      <c r="N439" s="238">
        <v>0.72</v>
      </c>
      <c r="O439" s="240">
        <v>0.19</v>
      </c>
      <c r="P439" s="166">
        <f t="shared" si="13"/>
        <v>0.17800000000000002</v>
      </c>
    </row>
    <row r="440" spans="1:16" ht="15" customHeight="1" x14ac:dyDescent="0.25">
      <c r="A440" s="237"/>
      <c r="B440" s="239"/>
      <c r="C440" s="241"/>
      <c r="D440" s="237"/>
      <c r="E440" s="239"/>
      <c r="F440" s="241"/>
      <c r="G440" s="169"/>
      <c r="H440" s="168"/>
      <c r="I440" s="167"/>
      <c r="J440" s="237"/>
      <c r="K440" s="239"/>
      <c r="L440" s="241"/>
      <c r="M440" s="237"/>
      <c r="N440" s="239"/>
      <c r="O440" s="241"/>
      <c r="P440" s="166">
        <f t="shared" si="13"/>
        <v>0</v>
      </c>
    </row>
    <row r="441" spans="1:16" ht="15" customHeight="1" x14ac:dyDescent="0.25">
      <c r="A441" s="236" t="s">
        <v>1494</v>
      </c>
      <c r="B441" s="238">
        <v>0</v>
      </c>
      <c r="C441" s="240">
        <v>0.15</v>
      </c>
      <c r="D441" s="236" t="s">
        <v>1493</v>
      </c>
      <c r="E441" s="238">
        <v>0</v>
      </c>
      <c r="F441" s="240">
        <v>0.2</v>
      </c>
      <c r="G441" s="172" t="s">
        <v>969</v>
      </c>
      <c r="H441" s="171">
        <v>0</v>
      </c>
      <c r="I441" s="170">
        <v>0.2</v>
      </c>
      <c r="J441" s="236" t="s">
        <v>604</v>
      </c>
      <c r="K441" s="238">
        <v>0.72</v>
      </c>
      <c r="L441" s="240">
        <v>0.11</v>
      </c>
      <c r="M441" s="236" t="s">
        <v>239</v>
      </c>
      <c r="N441" s="238">
        <v>0.72</v>
      </c>
      <c r="O441" s="240">
        <v>0.2</v>
      </c>
      <c r="P441" s="166">
        <f t="shared" si="13"/>
        <v>0.17200000000000001</v>
      </c>
    </row>
    <row r="442" spans="1:16" ht="15" customHeight="1" x14ac:dyDescent="0.25">
      <c r="A442" s="237"/>
      <c r="B442" s="239"/>
      <c r="C442" s="241"/>
      <c r="D442" s="237"/>
      <c r="E442" s="239"/>
      <c r="F442" s="241"/>
      <c r="G442" s="169"/>
      <c r="H442" s="168"/>
      <c r="I442" s="167"/>
      <c r="J442" s="237"/>
      <c r="K442" s="239"/>
      <c r="L442" s="241"/>
      <c r="M442" s="237"/>
      <c r="N442" s="239"/>
      <c r="O442" s="241"/>
      <c r="P442" s="166">
        <f t="shared" si="13"/>
        <v>0</v>
      </c>
    </row>
    <row r="443" spans="1:16" ht="15" customHeight="1" x14ac:dyDescent="0.25">
      <c r="A443" s="236" t="s">
        <v>1492</v>
      </c>
      <c r="B443" s="238">
        <v>0</v>
      </c>
      <c r="C443" s="240">
        <v>0.11</v>
      </c>
      <c r="D443" s="236" t="s">
        <v>1491</v>
      </c>
      <c r="E443" s="238">
        <v>0</v>
      </c>
      <c r="F443" s="240">
        <v>0.14000000000000001</v>
      </c>
      <c r="G443" s="172" t="s">
        <v>968</v>
      </c>
      <c r="H443" s="171">
        <v>0</v>
      </c>
      <c r="I443" s="170">
        <v>0.18</v>
      </c>
      <c r="J443" s="236" t="s">
        <v>603</v>
      </c>
      <c r="K443" s="238">
        <v>0.72</v>
      </c>
      <c r="L443" s="240">
        <v>0.13</v>
      </c>
      <c r="M443" s="236" t="s">
        <v>238</v>
      </c>
      <c r="N443" s="238">
        <v>0.72</v>
      </c>
      <c r="O443" s="240">
        <v>0.15</v>
      </c>
      <c r="P443" s="166">
        <f t="shared" si="13"/>
        <v>0.14200000000000002</v>
      </c>
    </row>
    <row r="444" spans="1:16" ht="15" customHeight="1" x14ac:dyDescent="0.25">
      <c r="A444" s="237"/>
      <c r="B444" s="239"/>
      <c r="C444" s="241"/>
      <c r="D444" s="237"/>
      <c r="E444" s="239"/>
      <c r="F444" s="241"/>
      <c r="G444" s="169"/>
      <c r="H444" s="168"/>
      <c r="I444" s="167"/>
      <c r="J444" s="237"/>
      <c r="K444" s="239"/>
      <c r="L444" s="241"/>
      <c r="M444" s="237"/>
      <c r="N444" s="239"/>
      <c r="O444" s="241"/>
      <c r="P444" s="166">
        <f t="shared" si="13"/>
        <v>0</v>
      </c>
    </row>
    <row r="445" spans="1:16" ht="15" customHeight="1" x14ac:dyDescent="0.25">
      <c r="A445" s="236" t="s">
        <v>1490</v>
      </c>
      <c r="B445" s="238">
        <v>0</v>
      </c>
      <c r="C445" s="240">
        <v>0.19</v>
      </c>
      <c r="D445" s="236" t="s">
        <v>1489</v>
      </c>
      <c r="E445" s="238">
        <v>0</v>
      </c>
      <c r="F445" s="240">
        <v>0.16</v>
      </c>
      <c r="G445" s="172" t="s">
        <v>967</v>
      </c>
      <c r="H445" s="171">
        <v>0</v>
      </c>
      <c r="I445" s="170">
        <v>0.21</v>
      </c>
      <c r="J445" s="236" t="s">
        <v>602</v>
      </c>
      <c r="K445" s="238">
        <v>0.72</v>
      </c>
      <c r="L445" s="240">
        <v>0.11</v>
      </c>
      <c r="M445" s="236" t="s">
        <v>237</v>
      </c>
      <c r="N445" s="238">
        <v>0.72</v>
      </c>
      <c r="O445" s="240">
        <v>0.19</v>
      </c>
      <c r="P445" s="166">
        <f t="shared" si="13"/>
        <v>0.17199999999999999</v>
      </c>
    </row>
    <row r="446" spans="1:16" ht="15" customHeight="1" x14ac:dyDescent="0.25">
      <c r="A446" s="237"/>
      <c r="B446" s="239"/>
      <c r="C446" s="241"/>
      <c r="D446" s="237"/>
      <c r="E446" s="239"/>
      <c r="F446" s="241"/>
      <c r="G446" s="169"/>
      <c r="H446" s="168"/>
      <c r="I446" s="167"/>
      <c r="J446" s="237"/>
      <c r="K446" s="239"/>
      <c r="L446" s="241"/>
      <c r="M446" s="237"/>
      <c r="N446" s="239"/>
      <c r="O446" s="241"/>
      <c r="P446" s="166">
        <f t="shared" si="13"/>
        <v>0</v>
      </c>
    </row>
    <row r="447" spans="1:16" ht="15" customHeight="1" x14ac:dyDescent="0.25">
      <c r="A447" s="236" t="s">
        <v>1488</v>
      </c>
      <c r="B447" s="238">
        <v>0</v>
      </c>
      <c r="C447" s="240">
        <v>0.19</v>
      </c>
      <c r="D447" s="236" t="s">
        <v>1487</v>
      </c>
      <c r="E447" s="238">
        <v>0</v>
      </c>
      <c r="F447" s="240">
        <v>0.14000000000000001</v>
      </c>
      <c r="G447" s="172" t="s">
        <v>966</v>
      </c>
      <c r="H447" s="171">
        <v>0</v>
      </c>
      <c r="I447" s="170">
        <v>0.19</v>
      </c>
      <c r="J447" s="236" t="s">
        <v>601</v>
      </c>
      <c r="K447" s="238">
        <v>0.71</v>
      </c>
      <c r="L447" s="240">
        <v>0.18</v>
      </c>
      <c r="M447" s="236" t="s">
        <v>236</v>
      </c>
      <c r="N447" s="238">
        <v>0.71</v>
      </c>
      <c r="O447" s="240">
        <v>0.17</v>
      </c>
      <c r="P447" s="166">
        <f t="shared" si="13"/>
        <v>0.17399999999999999</v>
      </c>
    </row>
    <row r="448" spans="1:16" ht="15" customHeight="1" x14ac:dyDescent="0.25">
      <c r="A448" s="237"/>
      <c r="B448" s="239"/>
      <c r="C448" s="241"/>
      <c r="D448" s="237"/>
      <c r="E448" s="239"/>
      <c r="F448" s="241"/>
      <c r="G448" s="169"/>
      <c r="H448" s="168"/>
      <c r="I448" s="167"/>
      <c r="J448" s="237"/>
      <c r="K448" s="239"/>
      <c r="L448" s="241"/>
      <c r="M448" s="237"/>
      <c r="N448" s="239"/>
      <c r="O448" s="241"/>
      <c r="P448" s="166">
        <f t="shared" si="13"/>
        <v>0</v>
      </c>
    </row>
    <row r="449" spans="1:17" ht="15" customHeight="1" x14ac:dyDescent="0.25">
      <c r="A449" s="236" t="s">
        <v>1486</v>
      </c>
      <c r="B449" s="238">
        <v>0</v>
      </c>
      <c r="C449" s="240">
        <v>0.14000000000000001</v>
      </c>
      <c r="D449" s="236" t="s">
        <v>1485</v>
      </c>
      <c r="E449" s="238">
        <v>0</v>
      </c>
      <c r="F449" s="240">
        <v>0.18</v>
      </c>
      <c r="G449" s="172" t="s">
        <v>965</v>
      </c>
      <c r="H449" s="171">
        <v>0</v>
      </c>
      <c r="I449" s="170">
        <v>0.18</v>
      </c>
      <c r="J449" s="236" t="s">
        <v>600</v>
      </c>
      <c r="K449" s="238">
        <v>0.71</v>
      </c>
      <c r="L449" s="240">
        <v>0.18</v>
      </c>
      <c r="M449" s="236" t="s">
        <v>235</v>
      </c>
      <c r="N449" s="238">
        <v>0.71</v>
      </c>
      <c r="O449" s="240">
        <v>0.2</v>
      </c>
      <c r="P449" s="166">
        <f t="shared" si="13"/>
        <v>0.17599999999999999</v>
      </c>
    </row>
    <row r="450" spans="1:17" ht="15" customHeight="1" x14ac:dyDescent="0.25">
      <c r="A450" s="237"/>
      <c r="B450" s="239"/>
      <c r="C450" s="241"/>
      <c r="D450" s="237"/>
      <c r="E450" s="239"/>
      <c r="F450" s="241"/>
      <c r="G450" s="169"/>
      <c r="H450" s="168"/>
      <c r="I450" s="167"/>
      <c r="J450" s="237"/>
      <c r="K450" s="239"/>
      <c r="L450" s="241"/>
      <c r="M450" s="237"/>
      <c r="N450" s="239"/>
      <c r="O450" s="241"/>
      <c r="P450" s="166">
        <f t="shared" si="13"/>
        <v>0</v>
      </c>
    </row>
    <row r="451" spans="1:17" ht="15" customHeight="1" x14ac:dyDescent="0.25">
      <c r="A451" s="236" t="s">
        <v>1484</v>
      </c>
      <c r="B451" s="238">
        <v>0</v>
      </c>
      <c r="C451" s="240">
        <v>0.14000000000000001</v>
      </c>
      <c r="D451" s="236" t="s">
        <v>1483</v>
      </c>
      <c r="E451" s="238">
        <v>0</v>
      </c>
      <c r="F451" s="240">
        <v>0.13</v>
      </c>
      <c r="G451" s="172" t="s">
        <v>964</v>
      </c>
      <c r="H451" s="171">
        <v>0</v>
      </c>
      <c r="I451" s="170">
        <v>0.18</v>
      </c>
      <c r="J451" s="236" t="s">
        <v>599</v>
      </c>
      <c r="K451" s="238">
        <v>0.71</v>
      </c>
      <c r="L451" s="240">
        <v>0.1</v>
      </c>
      <c r="M451" s="236" t="s">
        <v>234</v>
      </c>
      <c r="N451" s="238">
        <v>0.71</v>
      </c>
      <c r="O451" s="240">
        <v>0.21</v>
      </c>
      <c r="P451" s="166">
        <f t="shared" si="13"/>
        <v>0.152</v>
      </c>
    </row>
    <row r="452" spans="1:17" ht="15" customHeight="1" x14ac:dyDescent="0.25">
      <c r="A452" s="237"/>
      <c r="B452" s="239"/>
      <c r="C452" s="241"/>
      <c r="D452" s="237"/>
      <c r="E452" s="239"/>
      <c r="F452" s="241"/>
      <c r="G452" s="169"/>
      <c r="H452" s="168"/>
      <c r="I452" s="167"/>
      <c r="J452" s="237"/>
      <c r="K452" s="239"/>
      <c r="L452" s="241"/>
      <c r="M452" s="237"/>
      <c r="N452" s="239"/>
      <c r="O452" s="241"/>
      <c r="P452" s="166">
        <f t="shared" si="13"/>
        <v>0</v>
      </c>
    </row>
    <row r="453" spans="1:17" ht="15" customHeight="1" x14ac:dyDescent="0.25">
      <c r="A453" s="175"/>
      <c r="B453" s="174"/>
      <c r="C453" s="173"/>
      <c r="D453" s="175"/>
      <c r="E453" s="174"/>
      <c r="F453" s="173"/>
      <c r="G453" s="175"/>
      <c r="H453" s="174"/>
      <c r="I453" s="173"/>
      <c r="J453" s="175"/>
      <c r="K453" s="174"/>
      <c r="L453" s="173"/>
      <c r="M453" s="175"/>
      <c r="N453" s="174"/>
      <c r="O453" s="173"/>
      <c r="P453" s="166"/>
      <c r="Q453" s="166">
        <f>SUM(P391:P452)</f>
        <v>5.1340000000000003</v>
      </c>
    </row>
    <row r="454" spans="1:17" ht="15" customHeight="1" x14ac:dyDescent="0.25">
      <c r="A454" s="236" t="s">
        <v>1482</v>
      </c>
      <c r="B454" s="238">
        <v>0</v>
      </c>
      <c r="C454" s="240">
        <v>0.17</v>
      </c>
      <c r="D454" s="236" t="s">
        <v>1481</v>
      </c>
      <c r="E454" s="238">
        <v>0</v>
      </c>
      <c r="F454" s="240">
        <v>0.21</v>
      </c>
      <c r="G454" s="172" t="s">
        <v>963</v>
      </c>
      <c r="H454" s="171">
        <v>0</v>
      </c>
      <c r="I454" s="170">
        <v>0.16</v>
      </c>
      <c r="J454" s="236" t="s">
        <v>598</v>
      </c>
      <c r="K454" s="238">
        <v>0.71</v>
      </c>
      <c r="L454" s="240">
        <v>0.18</v>
      </c>
      <c r="M454" s="236" t="s">
        <v>233</v>
      </c>
      <c r="N454" s="238">
        <v>0.71</v>
      </c>
      <c r="O454" s="240">
        <v>0.2</v>
      </c>
      <c r="P454" s="166">
        <f t="shared" ref="P454:P485" si="14">(C454+F454+I454+L454+O454)/5</f>
        <v>0.184</v>
      </c>
    </row>
    <row r="455" spans="1:17" ht="15" customHeight="1" x14ac:dyDescent="0.25">
      <c r="A455" s="237"/>
      <c r="B455" s="239"/>
      <c r="C455" s="241"/>
      <c r="D455" s="237"/>
      <c r="E455" s="239"/>
      <c r="F455" s="241"/>
      <c r="G455" s="169"/>
      <c r="H455" s="168"/>
      <c r="I455" s="167"/>
      <c r="J455" s="237"/>
      <c r="K455" s="239"/>
      <c r="L455" s="241"/>
      <c r="M455" s="237"/>
      <c r="N455" s="239"/>
      <c r="O455" s="241"/>
      <c r="P455" s="166">
        <f t="shared" si="14"/>
        <v>0</v>
      </c>
    </row>
    <row r="456" spans="1:17" ht="15" customHeight="1" x14ac:dyDescent="0.25">
      <c r="A456" s="236" t="s">
        <v>1480</v>
      </c>
      <c r="B456" s="238">
        <v>0</v>
      </c>
      <c r="C456" s="240">
        <v>0.16</v>
      </c>
      <c r="D456" s="236" t="s">
        <v>1479</v>
      </c>
      <c r="E456" s="238">
        <v>0</v>
      </c>
      <c r="F456" s="240">
        <v>0.22</v>
      </c>
      <c r="G456" s="172" t="s">
        <v>962</v>
      </c>
      <c r="H456" s="171">
        <v>0</v>
      </c>
      <c r="I456" s="170">
        <v>0.18</v>
      </c>
      <c r="J456" s="236" t="s">
        <v>597</v>
      </c>
      <c r="K456" s="238">
        <v>0.71</v>
      </c>
      <c r="L456" s="240">
        <v>0.17</v>
      </c>
      <c r="M456" s="236" t="s">
        <v>232</v>
      </c>
      <c r="N456" s="238">
        <v>0.71</v>
      </c>
      <c r="O456" s="240">
        <v>0.09</v>
      </c>
      <c r="P456" s="166">
        <f t="shared" si="14"/>
        <v>0.16400000000000001</v>
      </c>
    </row>
    <row r="457" spans="1:17" ht="15" customHeight="1" x14ac:dyDescent="0.25">
      <c r="A457" s="237"/>
      <c r="B457" s="239"/>
      <c r="C457" s="241"/>
      <c r="D457" s="237"/>
      <c r="E457" s="239"/>
      <c r="F457" s="241"/>
      <c r="G457" s="169"/>
      <c r="H457" s="168"/>
      <c r="I457" s="167"/>
      <c r="J457" s="237"/>
      <c r="K457" s="239"/>
      <c r="L457" s="241"/>
      <c r="M457" s="237"/>
      <c r="N457" s="239"/>
      <c r="O457" s="241"/>
      <c r="P457" s="166">
        <f t="shared" si="14"/>
        <v>0</v>
      </c>
    </row>
    <row r="458" spans="1:17" ht="15" customHeight="1" x14ac:dyDescent="0.25">
      <c r="A458" s="236" t="s">
        <v>1478</v>
      </c>
      <c r="B458" s="238">
        <v>0</v>
      </c>
      <c r="C458" s="240">
        <v>0.2</v>
      </c>
      <c r="D458" s="236" t="s">
        <v>1477</v>
      </c>
      <c r="E458" s="238">
        <v>0</v>
      </c>
      <c r="F458" s="240">
        <v>0.21</v>
      </c>
      <c r="G458" s="172" t="s">
        <v>961</v>
      </c>
      <c r="H458" s="171">
        <v>0</v>
      </c>
      <c r="I458" s="170">
        <v>0.15</v>
      </c>
      <c r="J458" s="236" t="s">
        <v>596</v>
      </c>
      <c r="K458" s="238">
        <v>0.71</v>
      </c>
      <c r="L458" s="240">
        <v>0.15</v>
      </c>
      <c r="M458" s="236" t="s">
        <v>231</v>
      </c>
      <c r="N458" s="238">
        <v>0.71</v>
      </c>
      <c r="O458" s="240">
        <v>0.15</v>
      </c>
      <c r="P458" s="166">
        <f t="shared" si="14"/>
        <v>0.17200000000000001</v>
      </c>
    </row>
    <row r="459" spans="1:17" ht="15" customHeight="1" x14ac:dyDescent="0.25">
      <c r="A459" s="237"/>
      <c r="B459" s="239"/>
      <c r="C459" s="241"/>
      <c r="D459" s="237"/>
      <c r="E459" s="239"/>
      <c r="F459" s="241"/>
      <c r="G459" s="169"/>
      <c r="H459" s="168"/>
      <c r="I459" s="167"/>
      <c r="J459" s="237"/>
      <c r="K459" s="239"/>
      <c r="L459" s="241"/>
      <c r="M459" s="237"/>
      <c r="N459" s="239"/>
      <c r="O459" s="241"/>
      <c r="P459" s="166">
        <f t="shared" si="14"/>
        <v>0</v>
      </c>
    </row>
    <row r="460" spans="1:17" ht="15" customHeight="1" x14ac:dyDescent="0.25">
      <c r="A460" s="236" t="s">
        <v>1476</v>
      </c>
      <c r="B460" s="238">
        <v>0</v>
      </c>
      <c r="C460" s="240">
        <v>0.19</v>
      </c>
      <c r="D460" s="236" t="s">
        <v>1475</v>
      </c>
      <c r="E460" s="238">
        <v>0</v>
      </c>
      <c r="F460" s="240">
        <v>0.22</v>
      </c>
      <c r="G460" s="172" t="s">
        <v>960</v>
      </c>
      <c r="H460" s="171">
        <v>0</v>
      </c>
      <c r="I460" s="170">
        <v>0.14000000000000001</v>
      </c>
      <c r="J460" s="236" t="s">
        <v>595</v>
      </c>
      <c r="K460" s="238">
        <v>0.71</v>
      </c>
      <c r="L460" s="240">
        <v>0.18</v>
      </c>
      <c r="M460" s="236" t="s">
        <v>230</v>
      </c>
      <c r="N460" s="238">
        <v>0.71</v>
      </c>
      <c r="O460" s="240">
        <v>0.21</v>
      </c>
      <c r="P460" s="166">
        <f t="shared" si="14"/>
        <v>0.188</v>
      </c>
    </row>
    <row r="461" spans="1:17" ht="15" customHeight="1" x14ac:dyDescent="0.25">
      <c r="A461" s="237"/>
      <c r="B461" s="239"/>
      <c r="C461" s="241"/>
      <c r="D461" s="237"/>
      <c r="E461" s="239"/>
      <c r="F461" s="241"/>
      <c r="G461" s="169"/>
      <c r="H461" s="168"/>
      <c r="I461" s="167"/>
      <c r="J461" s="237"/>
      <c r="K461" s="239"/>
      <c r="L461" s="241"/>
      <c r="M461" s="237"/>
      <c r="N461" s="239"/>
      <c r="O461" s="241"/>
      <c r="P461" s="166">
        <f t="shared" si="14"/>
        <v>0</v>
      </c>
    </row>
    <row r="462" spans="1:17" ht="15" customHeight="1" x14ac:dyDescent="0.25">
      <c r="A462" s="236" t="s">
        <v>1474</v>
      </c>
      <c r="B462" s="238">
        <v>0</v>
      </c>
      <c r="C462" s="240">
        <v>0.15</v>
      </c>
      <c r="D462" s="236" t="s">
        <v>1473</v>
      </c>
      <c r="E462" s="238">
        <v>0</v>
      </c>
      <c r="F462" s="240">
        <v>0.18</v>
      </c>
      <c r="G462" s="172" t="s">
        <v>959</v>
      </c>
      <c r="H462" s="171">
        <v>0</v>
      </c>
      <c r="I462" s="170">
        <v>0.19</v>
      </c>
      <c r="J462" s="236" t="s">
        <v>594</v>
      </c>
      <c r="K462" s="238">
        <v>0.71</v>
      </c>
      <c r="L462" s="240">
        <v>0.17</v>
      </c>
      <c r="M462" s="236" t="s">
        <v>229</v>
      </c>
      <c r="N462" s="238">
        <v>0.71</v>
      </c>
      <c r="O462" s="240">
        <v>0.21</v>
      </c>
      <c r="P462" s="166">
        <f t="shared" si="14"/>
        <v>0.18</v>
      </c>
    </row>
    <row r="463" spans="1:17" ht="15" customHeight="1" x14ac:dyDescent="0.25">
      <c r="A463" s="237"/>
      <c r="B463" s="239"/>
      <c r="C463" s="241"/>
      <c r="D463" s="237"/>
      <c r="E463" s="239"/>
      <c r="F463" s="241"/>
      <c r="G463" s="169"/>
      <c r="H463" s="168"/>
      <c r="I463" s="167"/>
      <c r="J463" s="237"/>
      <c r="K463" s="239"/>
      <c r="L463" s="241"/>
      <c r="M463" s="237"/>
      <c r="N463" s="239"/>
      <c r="O463" s="241"/>
      <c r="P463" s="166">
        <f t="shared" si="14"/>
        <v>0</v>
      </c>
    </row>
    <row r="464" spans="1:17" ht="15" customHeight="1" x14ac:dyDescent="0.25">
      <c r="A464" s="236" t="s">
        <v>1472</v>
      </c>
      <c r="B464" s="238">
        <v>0</v>
      </c>
      <c r="C464" s="240">
        <v>0.19</v>
      </c>
      <c r="D464" s="236" t="s">
        <v>1471</v>
      </c>
      <c r="E464" s="238">
        <v>0</v>
      </c>
      <c r="F464" s="240">
        <v>0.2</v>
      </c>
      <c r="G464" s="172" t="s">
        <v>958</v>
      </c>
      <c r="H464" s="171">
        <v>0</v>
      </c>
      <c r="I464" s="170">
        <v>0.21</v>
      </c>
      <c r="J464" s="236" t="s">
        <v>593</v>
      </c>
      <c r="K464" s="238">
        <v>0.71</v>
      </c>
      <c r="L464" s="240">
        <v>0.18</v>
      </c>
      <c r="M464" s="236" t="s">
        <v>228</v>
      </c>
      <c r="N464" s="238">
        <v>0.71</v>
      </c>
      <c r="O464" s="240">
        <v>0.19</v>
      </c>
      <c r="P464" s="166">
        <f t="shared" si="14"/>
        <v>0.19400000000000001</v>
      </c>
    </row>
    <row r="465" spans="1:16" ht="15" customHeight="1" x14ac:dyDescent="0.25">
      <c r="A465" s="237"/>
      <c r="B465" s="239"/>
      <c r="C465" s="241"/>
      <c r="D465" s="237"/>
      <c r="E465" s="239"/>
      <c r="F465" s="241"/>
      <c r="G465" s="169"/>
      <c r="H465" s="168"/>
      <c r="I465" s="167"/>
      <c r="J465" s="237"/>
      <c r="K465" s="239"/>
      <c r="L465" s="241"/>
      <c r="M465" s="237"/>
      <c r="N465" s="239"/>
      <c r="O465" s="241"/>
      <c r="P465" s="166">
        <f t="shared" si="14"/>
        <v>0</v>
      </c>
    </row>
    <row r="466" spans="1:16" ht="15" customHeight="1" x14ac:dyDescent="0.25">
      <c r="A466" s="236" t="s">
        <v>1470</v>
      </c>
      <c r="B466" s="238">
        <v>0</v>
      </c>
      <c r="C466" s="240">
        <v>0.16</v>
      </c>
      <c r="D466" s="236" t="s">
        <v>1469</v>
      </c>
      <c r="E466" s="238">
        <v>0</v>
      </c>
      <c r="F466" s="240">
        <v>0.18</v>
      </c>
      <c r="G466" s="172" t="s">
        <v>957</v>
      </c>
      <c r="H466" s="171">
        <v>0</v>
      </c>
      <c r="I466" s="170">
        <v>0.21</v>
      </c>
      <c r="J466" s="236" t="s">
        <v>592</v>
      </c>
      <c r="K466" s="238">
        <v>0.71</v>
      </c>
      <c r="L466" s="240">
        <v>0.16</v>
      </c>
      <c r="M466" s="236" t="s">
        <v>227</v>
      </c>
      <c r="N466" s="238">
        <v>0.71</v>
      </c>
      <c r="O466" s="240">
        <v>0.17</v>
      </c>
      <c r="P466" s="166">
        <f t="shared" si="14"/>
        <v>0.17599999999999999</v>
      </c>
    </row>
    <row r="467" spans="1:16" ht="15" customHeight="1" x14ac:dyDescent="0.25">
      <c r="A467" s="237"/>
      <c r="B467" s="239"/>
      <c r="C467" s="241"/>
      <c r="D467" s="237"/>
      <c r="E467" s="239"/>
      <c r="F467" s="241"/>
      <c r="G467" s="169"/>
      <c r="H467" s="168"/>
      <c r="I467" s="167"/>
      <c r="J467" s="237"/>
      <c r="K467" s="239"/>
      <c r="L467" s="241"/>
      <c r="M467" s="237"/>
      <c r="N467" s="239"/>
      <c r="O467" s="241"/>
      <c r="P467" s="166">
        <f t="shared" si="14"/>
        <v>0</v>
      </c>
    </row>
    <row r="468" spans="1:16" ht="15" customHeight="1" x14ac:dyDescent="0.25">
      <c r="A468" s="236" t="s">
        <v>1468</v>
      </c>
      <c r="B468" s="238">
        <v>0</v>
      </c>
      <c r="C468" s="240">
        <v>0.15</v>
      </c>
      <c r="D468" s="236" t="s">
        <v>1467</v>
      </c>
      <c r="E468" s="238">
        <v>0</v>
      </c>
      <c r="F468" s="240">
        <v>0.16</v>
      </c>
      <c r="G468" s="172" t="s">
        <v>956</v>
      </c>
      <c r="H468" s="171">
        <v>0</v>
      </c>
      <c r="I468" s="170">
        <v>0.22</v>
      </c>
      <c r="J468" s="236" t="s">
        <v>591</v>
      </c>
      <c r="K468" s="238">
        <v>0.71</v>
      </c>
      <c r="L468" s="240">
        <v>0.18</v>
      </c>
      <c r="M468" s="236" t="s">
        <v>226</v>
      </c>
      <c r="N468" s="238">
        <v>0.71</v>
      </c>
      <c r="O468" s="240">
        <v>0.18</v>
      </c>
      <c r="P468" s="166">
        <f t="shared" si="14"/>
        <v>0.17799999999999999</v>
      </c>
    </row>
    <row r="469" spans="1:16" ht="15" customHeight="1" x14ac:dyDescent="0.25">
      <c r="A469" s="237"/>
      <c r="B469" s="239"/>
      <c r="C469" s="241"/>
      <c r="D469" s="237"/>
      <c r="E469" s="239"/>
      <c r="F469" s="241"/>
      <c r="G469" s="169"/>
      <c r="H469" s="168"/>
      <c r="I469" s="167"/>
      <c r="J469" s="237"/>
      <c r="K469" s="239"/>
      <c r="L469" s="241"/>
      <c r="M469" s="237"/>
      <c r="N469" s="239"/>
      <c r="O469" s="241"/>
      <c r="P469" s="166">
        <f t="shared" si="14"/>
        <v>0</v>
      </c>
    </row>
    <row r="470" spans="1:16" ht="15" customHeight="1" x14ac:dyDescent="0.25">
      <c r="A470" s="236" t="s">
        <v>1466</v>
      </c>
      <c r="B470" s="238">
        <v>0</v>
      </c>
      <c r="C470" s="240">
        <v>0.17</v>
      </c>
      <c r="D470" s="236" t="s">
        <v>1465</v>
      </c>
      <c r="E470" s="238">
        <v>0</v>
      </c>
      <c r="F470" s="240">
        <v>0.14000000000000001</v>
      </c>
      <c r="G470" s="172" t="s">
        <v>955</v>
      </c>
      <c r="H470" s="171">
        <v>0</v>
      </c>
      <c r="I470" s="170">
        <v>0.2</v>
      </c>
      <c r="J470" s="236" t="s">
        <v>590</v>
      </c>
      <c r="K470" s="238">
        <v>0.71</v>
      </c>
      <c r="L470" s="240">
        <v>0.17</v>
      </c>
      <c r="M470" s="236" t="s">
        <v>225</v>
      </c>
      <c r="N470" s="238">
        <v>0.71</v>
      </c>
      <c r="O470" s="240">
        <v>0.15</v>
      </c>
      <c r="P470" s="166">
        <f t="shared" si="14"/>
        <v>0.16600000000000001</v>
      </c>
    </row>
    <row r="471" spans="1:16" ht="15" customHeight="1" x14ac:dyDescent="0.25">
      <c r="A471" s="237"/>
      <c r="B471" s="239"/>
      <c r="C471" s="241"/>
      <c r="D471" s="237"/>
      <c r="E471" s="239"/>
      <c r="F471" s="241"/>
      <c r="G471" s="169"/>
      <c r="H471" s="168"/>
      <c r="I471" s="167"/>
      <c r="J471" s="237"/>
      <c r="K471" s="239"/>
      <c r="L471" s="241"/>
      <c r="M471" s="237"/>
      <c r="N471" s="239"/>
      <c r="O471" s="241"/>
      <c r="P471" s="166">
        <f t="shared" si="14"/>
        <v>0</v>
      </c>
    </row>
    <row r="472" spans="1:16" ht="15" customHeight="1" x14ac:dyDescent="0.25">
      <c r="A472" s="236" t="s">
        <v>1464</v>
      </c>
      <c r="B472" s="238">
        <v>0</v>
      </c>
      <c r="C472" s="240">
        <v>0.19</v>
      </c>
      <c r="D472" s="236" t="s">
        <v>1463</v>
      </c>
      <c r="E472" s="238">
        <v>0</v>
      </c>
      <c r="F472" s="240">
        <v>0.12</v>
      </c>
      <c r="G472" s="172" t="s">
        <v>954</v>
      </c>
      <c r="H472" s="171">
        <v>0</v>
      </c>
      <c r="I472" s="170">
        <v>0.21</v>
      </c>
      <c r="J472" s="236" t="s">
        <v>589</v>
      </c>
      <c r="K472" s="238">
        <v>0.71</v>
      </c>
      <c r="L472" s="240">
        <v>0.16</v>
      </c>
      <c r="M472" s="236" t="s">
        <v>224</v>
      </c>
      <c r="N472" s="238">
        <v>0.71</v>
      </c>
      <c r="O472" s="240">
        <v>0.19</v>
      </c>
      <c r="P472" s="166">
        <f t="shared" si="14"/>
        <v>0.17400000000000002</v>
      </c>
    </row>
    <row r="473" spans="1:16" ht="15" customHeight="1" x14ac:dyDescent="0.25">
      <c r="A473" s="237"/>
      <c r="B473" s="239"/>
      <c r="C473" s="241"/>
      <c r="D473" s="237"/>
      <c r="E473" s="239"/>
      <c r="F473" s="241"/>
      <c r="G473" s="169"/>
      <c r="H473" s="168"/>
      <c r="I473" s="167"/>
      <c r="J473" s="237"/>
      <c r="K473" s="239"/>
      <c r="L473" s="241"/>
      <c r="M473" s="237"/>
      <c r="N473" s="239"/>
      <c r="O473" s="241"/>
      <c r="P473" s="166">
        <f t="shared" si="14"/>
        <v>0</v>
      </c>
    </row>
    <row r="474" spans="1:16" ht="15" customHeight="1" x14ac:dyDescent="0.25">
      <c r="A474" s="236" t="s">
        <v>1462</v>
      </c>
      <c r="B474" s="238">
        <v>0</v>
      </c>
      <c r="C474" s="240">
        <v>0.19</v>
      </c>
      <c r="D474" s="236" t="s">
        <v>1461</v>
      </c>
      <c r="E474" s="238">
        <v>0</v>
      </c>
      <c r="F474" s="240">
        <v>0.08</v>
      </c>
      <c r="G474" s="172" t="s">
        <v>953</v>
      </c>
      <c r="H474" s="171">
        <v>0</v>
      </c>
      <c r="I474" s="170">
        <v>0.21</v>
      </c>
      <c r="J474" s="236" t="s">
        <v>588</v>
      </c>
      <c r="K474" s="238">
        <v>0.71</v>
      </c>
      <c r="L474" s="240">
        <v>0.18</v>
      </c>
      <c r="M474" s="236" t="s">
        <v>223</v>
      </c>
      <c r="N474" s="238">
        <v>0.71</v>
      </c>
      <c r="O474" s="240">
        <v>0.17</v>
      </c>
      <c r="P474" s="166">
        <f t="shared" si="14"/>
        <v>0.16599999999999998</v>
      </c>
    </row>
    <row r="475" spans="1:16" ht="15" customHeight="1" x14ac:dyDescent="0.25">
      <c r="A475" s="237"/>
      <c r="B475" s="239"/>
      <c r="C475" s="241"/>
      <c r="D475" s="237"/>
      <c r="E475" s="239"/>
      <c r="F475" s="241"/>
      <c r="G475" s="169"/>
      <c r="H475" s="168"/>
      <c r="I475" s="167"/>
      <c r="J475" s="237"/>
      <c r="K475" s="239"/>
      <c r="L475" s="241"/>
      <c r="M475" s="237"/>
      <c r="N475" s="239"/>
      <c r="O475" s="241"/>
      <c r="P475" s="166">
        <f t="shared" si="14"/>
        <v>0</v>
      </c>
    </row>
    <row r="476" spans="1:16" ht="15" customHeight="1" x14ac:dyDescent="0.25">
      <c r="A476" s="236" t="s">
        <v>1460</v>
      </c>
      <c r="B476" s="238">
        <v>0</v>
      </c>
      <c r="C476" s="240">
        <v>0.17</v>
      </c>
      <c r="D476" s="236" t="s">
        <v>1459</v>
      </c>
      <c r="E476" s="238">
        <v>0</v>
      </c>
      <c r="F476" s="240">
        <v>0.13</v>
      </c>
      <c r="G476" s="172" t="s">
        <v>952</v>
      </c>
      <c r="H476" s="171">
        <v>0</v>
      </c>
      <c r="I476" s="170">
        <v>0.22</v>
      </c>
      <c r="J476" s="236" t="s">
        <v>587</v>
      </c>
      <c r="K476" s="238">
        <v>0.7</v>
      </c>
      <c r="L476" s="240">
        <v>0.17</v>
      </c>
      <c r="M476" s="236" t="s">
        <v>222</v>
      </c>
      <c r="N476" s="238">
        <v>0.7</v>
      </c>
      <c r="O476" s="240">
        <v>0.19</v>
      </c>
      <c r="P476" s="166">
        <f t="shared" si="14"/>
        <v>0.17600000000000002</v>
      </c>
    </row>
    <row r="477" spans="1:16" ht="15" customHeight="1" x14ac:dyDescent="0.25">
      <c r="A477" s="237"/>
      <c r="B477" s="239"/>
      <c r="C477" s="241"/>
      <c r="D477" s="237"/>
      <c r="E477" s="239"/>
      <c r="F477" s="241"/>
      <c r="G477" s="169"/>
      <c r="H477" s="168"/>
      <c r="I477" s="167"/>
      <c r="J477" s="237"/>
      <c r="K477" s="239"/>
      <c r="L477" s="241"/>
      <c r="M477" s="237"/>
      <c r="N477" s="239"/>
      <c r="O477" s="241"/>
      <c r="P477" s="166">
        <f t="shared" si="14"/>
        <v>0</v>
      </c>
    </row>
    <row r="478" spans="1:16" ht="15" customHeight="1" x14ac:dyDescent="0.25">
      <c r="A478" s="236" t="s">
        <v>1458</v>
      </c>
      <c r="B478" s="238">
        <v>0</v>
      </c>
      <c r="C478" s="240">
        <v>0.17</v>
      </c>
      <c r="D478" s="236" t="s">
        <v>1457</v>
      </c>
      <c r="E478" s="238">
        <v>0</v>
      </c>
      <c r="F478" s="240">
        <v>0.11</v>
      </c>
      <c r="G478" s="172" t="s">
        <v>951</v>
      </c>
      <c r="H478" s="171">
        <v>0</v>
      </c>
      <c r="I478" s="170">
        <v>0.21</v>
      </c>
      <c r="J478" s="236" t="s">
        <v>586</v>
      </c>
      <c r="K478" s="238">
        <v>0.7</v>
      </c>
      <c r="L478" s="240">
        <v>0.16</v>
      </c>
      <c r="M478" s="236" t="s">
        <v>221</v>
      </c>
      <c r="N478" s="238">
        <v>0.7</v>
      </c>
      <c r="O478" s="240">
        <v>0.16</v>
      </c>
      <c r="P478" s="166">
        <f t="shared" si="14"/>
        <v>0.16200000000000001</v>
      </c>
    </row>
    <row r="479" spans="1:16" ht="15" customHeight="1" x14ac:dyDescent="0.25">
      <c r="A479" s="237"/>
      <c r="B479" s="239"/>
      <c r="C479" s="241"/>
      <c r="D479" s="237"/>
      <c r="E479" s="239"/>
      <c r="F479" s="241"/>
      <c r="G479" s="169"/>
      <c r="H479" s="168"/>
      <c r="I479" s="167"/>
      <c r="J479" s="237"/>
      <c r="K479" s="239"/>
      <c r="L479" s="241"/>
      <c r="M479" s="237"/>
      <c r="N479" s="239"/>
      <c r="O479" s="241"/>
      <c r="P479" s="166">
        <f t="shared" si="14"/>
        <v>0</v>
      </c>
    </row>
    <row r="480" spans="1:16" ht="15" customHeight="1" x14ac:dyDescent="0.25">
      <c r="A480" s="236" t="s">
        <v>1456</v>
      </c>
      <c r="B480" s="238">
        <v>0</v>
      </c>
      <c r="C480" s="240">
        <v>0.17</v>
      </c>
      <c r="D480" s="236" t="s">
        <v>1455</v>
      </c>
      <c r="E480" s="238">
        <v>0</v>
      </c>
      <c r="F480" s="240">
        <v>0.19</v>
      </c>
      <c r="G480" s="172" t="s">
        <v>950</v>
      </c>
      <c r="H480" s="171">
        <v>0</v>
      </c>
      <c r="I480" s="170">
        <v>0.21</v>
      </c>
      <c r="J480" s="236" t="s">
        <v>585</v>
      </c>
      <c r="K480" s="238">
        <v>0.7</v>
      </c>
      <c r="L480" s="240">
        <v>0.16</v>
      </c>
      <c r="M480" s="236" t="s">
        <v>220</v>
      </c>
      <c r="N480" s="238">
        <v>0.7</v>
      </c>
      <c r="O480" s="240">
        <v>0.2</v>
      </c>
      <c r="P480" s="166">
        <f t="shared" si="14"/>
        <v>0.186</v>
      </c>
    </row>
    <row r="481" spans="1:16" ht="15" customHeight="1" x14ac:dyDescent="0.25">
      <c r="A481" s="237"/>
      <c r="B481" s="239"/>
      <c r="C481" s="241"/>
      <c r="D481" s="237"/>
      <c r="E481" s="239"/>
      <c r="F481" s="241"/>
      <c r="G481" s="169"/>
      <c r="H481" s="168"/>
      <c r="I481" s="167"/>
      <c r="J481" s="237"/>
      <c r="K481" s="239"/>
      <c r="L481" s="241"/>
      <c r="M481" s="237"/>
      <c r="N481" s="239"/>
      <c r="O481" s="241"/>
      <c r="P481" s="166">
        <f t="shared" si="14"/>
        <v>0</v>
      </c>
    </row>
    <row r="482" spans="1:16" ht="15" customHeight="1" x14ac:dyDescent="0.25">
      <c r="A482" s="236" t="s">
        <v>1454</v>
      </c>
      <c r="B482" s="238">
        <v>0</v>
      </c>
      <c r="C482" s="240">
        <v>0.17</v>
      </c>
      <c r="D482" s="236" t="s">
        <v>1453</v>
      </c>
      <c r="E482" s="238">
        <v>0</v>
      </c>
      <c r="F482" s="240">
        <v>0.18</v>
      </c>
      <c r="G482" s="172" t="s">
        <v>949</v>
      </c>
      <c r="H482" s="171">
        <v>0</v>
      </c>
      <c r="I482" s="170">
        <v>0.16</v>
      </c>
      <c r="J482" s="236" t="s">
        <v>584</v>
      </c>
      <c r="K482" s="238">
        <v>0.7</v>
      </c>
      <c r="L482" s="240">
        <v>0.18</v>
      </c>
      <c r="M482" s="236" t="s">
        <v>219</v>
      </c>
      <c r="N482" s="238">
        <v>0.7</v>
      </c>
      <c r="O482" s="240">
        <v>0.21</v>
      </c>
      <c r="P482" s="166">
        <f t="shared" si="14"/>
        <v>0.18</v>
      </c>
    </row>
    <row r="483" spans="1:16" ht="15" customHeight="1" x14ac:dyDescent="0.25">
      <c r="A483" s="237"/>
      <c r="B483" s="239"/>
      <c r="C483" s="241"/>
      <c r="D483" s="237"/>
      <c r="E483" s="239"/>
      <c r="F483" s="241"/>
      <c r="G483" s="169"/>
      <c r="H483" s="168"/>
      <c r="I483" s="167"/>
      <c r="J483" s="237"/>
      <c r="K483" s="239"/>
      <c r="L483" s="241"/>
      <c r="M483" s="237"/>
      <c r="N483" s="239"/>
      <c r="O483" s="241"/>
      <c r="P483" s="166">
        <f t="shared" si="14"/>
        <v>0</v>
      </c>
    </row>
    <row r="484" spans="1:16" ht="15" customHeight="1" x14ac:dyDescent="0.25">
      <c r="A484" s="236" t="s">
        <v>1452</v>
      </c>
      <c r="B484" s="238">
        <v>0</v>
      </c>
      <c r="C484" s="240">
        <v>0.18</v>
      </c>
      <c r="D484" s="236" t="s">
        <v>1451</v>
      </c>
      <c r="E484" s="238">
        <v>0</v>
      </c>
      <c r="F484" s="240">
        <v>0.2</v>
      </c>
      <c r="G484" s="172" t="s">
        <v>948</v>
      </c>
      <c r="H484" s="171">
        <v>0</v>
      </c>
      <c r="I484" s="170">
        <v>0.18</v>
      </c>
      <c r="J484" s="236" t="s">
        <v>583</v>
      </c>
      <c r="K484" s="238">
        <v>0.7</v>
      </c>
      <c r="L484" s="240">
        <v>0.19</v>
      </c>
      <c r="M484" s="236" t="s">
        <v>218</v>
      </c>
      <c r="N484" s="238">
        <v>0.7</v>
      </c>
      <c r="O484" s="240">
        <v>0.21</v>
      </c>
      <c r="P484" s="166">
        <f t="shared" si="14"/>
        <v>0.192</v>
      </c>
    </row>
    <row r="485" spans="1:16" ht="15" customHeight="1" x14ac:dyDescent="0.25">
      <c r="A485" s="237"/>
      <c r="B485" s="239"/>
      <c r="C485" s="241"/>
      <c r="D485" s="237"/>
      <c r="E485" s="239"/>
      <c r="F485" s="241"/>
      <c r="G485" s="169"/>
      <c r="H485" s="168"/>
      <c r="I485" s="167"/>
      <c r="J485" s="237"/>
      <c r="K485" s="239"/>
      <c r="L485" s="241"/>
      <c r="M485" s="237"/>
      <c r="N485" s="239"/>
      <c r="O485" s="241"/>
      <c r="P485" s="166">
        <f t="shared" si="14"/>
        <v>0</v>
      </c>
    </row>
    <row r="486" spans="1:16" ht="15" customHeight="1" x14ac:dyDescent="0.25">
      <c r="A486" s="236" t="s">
        <v>1450</v>
      </c>
      <c r="B486" s="238">
        <v>0</v>
      </c>
      <c r="C486" s="240">
        <v>0.2</v>
      </c>
      <c r="D486" s="236" t="s">
        <v>1449</v>
      </c>
      <c r="E486" s="238">
        <v>0</v>
      </c>
      <c r="F486" s="240">
        <v>0.18</v>
      </c>
      <c r="G486" s="172" t="s">
        <v>947</v>
      </c>
      <c r="H486" s="171">
        <v>0</v>
      </c>
      <c r="I486" s="170">
        <v>0.18</v>
      </c>
      <c r="J486" s="236" t="s">
        <v>582</v>
      </c>
      <c r="K486" s="238">
        <v>0.7</v>
      </c>
      <c r="L486" s="240">
        <v>0.19</v>
      </c>
      <c r="M486" s="236" t="s">
        <v>217</v>
      </c>
      <c r="N486" s="238">
        <v>0.7</v>
      </c>
      <c r="O486" s="240">
        <v>0.21</v>
      </c>
      <c r="P486" s="166">
        <f t="shared" ref="P486:P515" si="15">(C486+F486+I486+L486+O486)/5</f>
        <v>0.192</v>
      </c>
    </row>
    <row r="487" spans="1:16" ht="15" customHeight="1" x14ac:dyDescent="0.25">
      <c r="A487" s="237"/>
      <c r="B487" s="239"/>
      <c r="C487" s="241"/>
      <c r="D487" s="237"/>
      <c r="E487" s="239"/>
      <c r="F487" s="241"/>
      <c r="G487" s="169"/>
      <c r="H487" s="168"/>
      <c r="I487" s="167"/>
      <c r="J487" s="237"/>
      <c r="K487" s="239"/>
      <c r="L487" s="241"/>
      <c r="M487" s="237"/>
      <c r="N487" s="239"/>
      <c r="O487" s="241"/>
      <c r="P487" s="166">
        <f t="shared" si="15"/>
        <v>0</v>
      </c>
    </row>
    <row r="488" spans="1:16" ht="15" customHeight="1" x14ac:dyDescent="0.25">
      <c r="A488" s="236" t="s">
        <v>1448</v>
      </c>
      <c r="B488" s="238">
        <v>0</v>
      </c>
      <c r="C488" s="240">
        <v>0.18</v>
      </c>
      <c r="D488" s="236" t="s">
        <v>1447</v>
      </c>
      <c r="E488" s="238">
        <v>0</v>
      </c>
      <c r="F488" s="240">
        <v>0.18</v>
      </c>
      <c r="G488" s="172" t="s">
        <v>946</v>
      </c>
      <c r="H488" s="171">
        <v>0</v>
      </c>
      <c r="I488" s="170">
        <v>0.21</v>
      </c>
      <c r="J488" s="236" t="s">
        <v>581</v>
      </c>
      <c r="K488" s="238">
        <v>0.7</v>
      </c>
      <c r="L488" s="240">
        <v>0.17</v>
      </c>
      <c r="M488" s="236" t="s">
        <v>216</v>
      </c>
      <c r="N488" s="238">
        <v>0.7</v>
      </c>
      <c r="O488" s="240">
        <v>0.18</v>
      </c>
      <c r="P488" s="166">
        <f t="shared" si="15"/>
        <v>0.184</v>
      </c>
    </row>
    <row r="489" spans="1:16" ht="15" customHeight="1" x14ac:dyDescent="0.25">
      <c r="A489" s="237"/>
      <c r="B489" s="239"/>
      <c r="C489" s="241"/>
      <c r="D489" s="237"/>
      <c r="E489" s="239"/>
      <c r="F489" s="241"/>
      <c r="G489" s="169"/>
      <c r="H489" s="168"/>
      <c r="I489" s="167"/>
      <c r="J489" s="237"/>
      <c r="K489" s="239"/>
      <c r="L489" s="241"/>
      <c r="M489" s="237"/>
      <c r="N489" s="239"/>
      <c r="O489" s="241"/>
      <c r="P489" s="166">
        <f t="shared" si="15"/>
        <v>0</v>
      </c>
    </row>
    <row r="490" spans="1:16" ht="15" customHeight="1" x14ac:dyDescent="0.25">
      <c r="A490" s="236" t="s">
        <v>1446</v>
      </c>
      <c r="B490" s="238">
        <v>0</v>
      </c>
      <c r="C490" s="240">
        <v>0.2</v>
      </c>
      <c r="D490" s="236" t="s">
        <v>1445</v>
      </c>
      <c r="E490" s="238">
        <v>0</v>
      </c>
      <c r="F490" s="240">
        <v>0.16</v>
      </c>
      <c r="G490" s="172" t="s">
        <v>945</v>
      </c>
      <c r="H490" s="171">
        <v>0</v>
      </c>
      <c r="I490" s="170">
        <v>0.21</v>
      </c>
      <c r="J490" s="236" t="s">
        <v>580</v>
      </c>
      <c r="K490" s="238">
        <v>0.7</v>
      </c>
      <c r="L490" s="240">
        <v>0.13</v>
      </c>
      <c r="M490" s="236" t="s">
        <v>215</v>
      </c>
      <c r="N490" s="238">
        <v>0.7</v>
      </c>
      <c r="O490" s="240">
        <v>0.15</v>
      </c>
      <c r="P490" s="166">
        <f t="shared" si="15"/>
        <v>0.16999999999999998</v>
      </c>
    </row>
    <row r="491" spans="1:16" ht="15" customHeight="1" x14ac:dyDescent="0.25">
      <c r="A491" s="237"/>
      <c r="B491" s="239"/>
      <c r="C491" s="241"/>
      <c r="D491" s="237"/>
      <c r="E491" s="239"/>
      <c r="F491" s="241"/>
      <c r="G491" s="169"/>
      <c r="H491" s="168"/>
      <c r="I491" s="167"/>
      <c r="J491" s="237"/>
      <c r="K491" s="239"/>
      <c r="L491" s="241"/>
      <c r="M491" s="237"/>
      <c r="N491" s="239"/>
      <c r="O491" s="241"/>
      <c r="P491" s="166">
        <f t="shared" si="15"/>
        <v>0</v>
      </c>
    </row>
    <row r="492" spans="1:16" ht="15" customHeight="1" x14ac:dyDescent="0.25">
      <c r="A492" s="236" t="s">
        <v>1444</v>
      </c>
      <c r="B492" s="238">
        <v>0</v>
      </c>
      <c r="C492" s="240">
        <v>0.2</v>
      </c>
      <c r="D492" s="236" t="s">
        <v>1443</v>
      </c>
      <c r="E492" s="238">
        <v>0</v>
      </c>
      <c r="F492" s="240">
        <v>0.15</v>
      </c>
      <c r="G492" s="172" t="s">
        <v>944</v>
      </c>
      <c r="H492" s="171">
        <v>0</v>
      </c>
      <c r="I492" s="170">
        <v>0.2</v>
      </c>
      <c r="J492" s="236" t="s">
        <v>579</v>
      </c>
      <c r="K492" s="238">
        <v>0.7</v>
      </c>
      <c r="L492" s="240">
        <v>0.17</v>
      </c>
      <c r="M492" s="236" t="s">
        <v>214</v>
      </c>
      <c r="N492" s="238">
        <v>0.7</v>
      </c>
      <c r="O492" s="240">
        <v>0.18</v>
      </c>
      <c r="P492" s="166">
        <f t="shared" si="15"/>
        <v>0.18000000000000002</v>
      </c>
    </row>
    <row r="493" spans="1:16" ht="15" customHeight="1" x14ac:dyDescent="0.25">
      <c r="A493" s="237"/>
      <c r="B493" s="239"/>
      <c r="C493" s="241"/>
      <c r="D493" s="237"/>
      <c r="E493" s="239"/>
      <c r="F493" s="241"/>
      <c r="G493" s="169"/>
      <c r="H493" s="168"/>
      <c r="I493" s="167"/>
      <c r="J493" s="237"/>
      <c r="K493" s="239"/>
      <c r="L493" s="241"/>
      <c r="M493" s="237"/>
      <c r="N493" s="239"/>
      <c r="O493" s="241"/>
      <c r="P493" s="166">
        <f t="shared" si="15"/>
        <v>0</v>
      </c>
    </row>
    <row r="494" spans="1:16" ht="15" customHeight="1" x14ac:dyDescent="0.25">
      <c r="A494" s="236" t="s">
        <v>1442</v>
      </c>
      <c r="B494" s="238">
        <v>0</v>
      </c>
      <c r="C494" s="240">
        <v>0.19</v>
      </c>
      <c r="D494" s="236" t="s">
        <v>1441</v>
      </c>
      <c r="E494" s="238">
        <v>0</v>
      </c>
      <c r="F494" s="240">
        <v>0.16</v>
      </c>
      <c r="G494" s="172" t="s">
        <v>943</v>
      </c>
      <c r="H494" s="171">
        <v>0</v>
      </c>
      <c r="I494" s="170">
        <v>0.17</v>
      </c>
      <c r="J494" s="236" t="s">
        <v>578</v>
      </c>
      <c r="K494" s="238">
        <v>0.7</v>
      </c>
      <c r="L494" s="240">
        <v>0.19</v>
      </c>
      <c r="M494" s="236" t="s">
        <v>213</v>
      </c>
      <c r="N494" s="238">
        <v>0.7</v>
      </c>
      <c r="O494" s="240">
        <v>0.17</v>
      </c>
      <c r="P494" s="166">
        <f t="shared" si="15"/>
        <v>0.17599999999999999</v>
      </c>
    </row>
    <row r="495" spans="1:16" ht="15" customHeight="1" x14ac:dyDescent="0.25">
      <c r="A495" s="237"/>
      <c r="B495" s="239"/>
      <c r="C495" s="241"/>
      <c r="D495" s="237"/>
      <c r="E495" s="239"/>
      <c r="F495" s="241"/>
      <c r="G495" s="169"/>
      <c r="H495" s="168"/>
      <c r="I495" s="167"/>
      <c r="J495" s="237"/>
      <c r="K495" s="239"/>
      <c r="L495" s="241"/>
      <c r="M495" s="237"/>
      <c r="N495" s="239"/>
      <c r="O495" s="241"/>
      <c r="P495" s="166">
        <f t="shared" si="15"/>
        <v>0</v>
      </c>
    </row>
    <row r="496" spans="1:16" ht="15" customHeight="1" x14ac:dyDescent="0.25">
      <c r="A496" s="236" t="s">
        <v>1440</v>
      </c>
      <c r="B496" s="238">
        <v>0</v>
      </c>
      <c r="C496" s="240">
        <v>0.2</v>
      </c>
      <c r="D496" s="236" t="s">
        <v>1439</v>
      </c>
      <c r="E496" s="238">
        <v>0</v>
      </c>
      <c r="F496" s="240">
        <v>0.18</v>
      </c>
      <c r="G496" s="172" t="s">
        <v>942</v>
      </c>
      <c r="H496" s="171">
        <v>0</v>
      </c>
      <c r="I496" s="170">
        <v>0.14000000000000001</v>
      </c>
      <c r="J496" s="236" t="s">
        <v>577</v>
      </c>
      <c r="K496" s="238">
        <v>0.7</v>
      </c>
      <c r="L496" s="240">
        <v>0.2</v>
      </c>
      <c r="M496" s="236" t="s">
        <v>212</v>
      </c>
      <c r="N496" s="238">
        <v>0.7</v>
      </c>
      <c r="O496" s="240">
        <v>0.17</v>
      </c>
      <c r="P496" s="166">
        <f t="shared" si="15"/>
        <v>0.17799999999999999</v>
      </c>
    </row>
    <row r="497" spans="1:16" ht="15" customHeight="1" x14ac:dyDescent="0.25">
      <c r="A497" s="237"/>
      <c r="B497" s="239"/>
      <c r="C497" s="241"/>
      <c r="D497" s="237"/>
      <c r="E497" s="239"/>
      <c r="F497" s="241"/>
      <c r="G497" s="169"/>
      <c r="H497" s="168"/>
      <c r="I497" s="167"/>
      <c r="J497" s="237"/>
      <c r="K497" s="239"/>
      <c r="L497" s="241"/>
      <c r="M497" s="237"/>
      <c r="N497" s="239"/>
      <c r="O497" s="241"/>
      <c r="P497" s="166">
        <f t="shared" si="15"/>
        <v>0</v>
      </c>
    </row>
    <row r="498" spans="1:16" ht="15" customHeight="1" x14ac:dyDescent="0.25">
      <c r="A498" s="236" t="s">
        <v>1438</v>
      </c>
      <c r="B498" s="238">
        <v>0</v>
      </c>
      <c r="C498" s="240">
        <v>0.22</v>
      </c>
      <c r="D498" s="236" t="s">
        <v>1437</v>
      </c>
      <c r="E498" s="238">
        <v>0</v>
      </c>
      <c r="F498" s="240">
        <v>0.2</v>
      </c>
      <c r="G498" s="172" t="s">
        <v>941</v>
      </c>
      <c r="H498" s="171">
        <v>0</v>
      </c>
      <c r="I498" s="170">
        <v>0.08</v>
      </c>
      <c r="J498" s="236" t="s">
        <v>576</v>
      </c>
      <c r="K498" s="238">
        <v>0.7</v>
      </c>
      <c r="L498" s="240">
        <v>0.2</v>
      </c>
      <c r="M498" s="236" t="s">
        <v>211</v>
      </c>
      <c r="N498" s="238">
        <v>0.7</v>
      </c>
      <c r="O498" s="240">
        <v>0.19</v>
      </c>
      <c r="P498" s="166">
        <f t="shared" si="15"/>
        <v>0.17799999999999999</v>
      </c>
    </row>
    <row r="499" spans="1:16" ht="15" customHeight="1" x14ac:dyDescent="0.25">
      <c r="A499" s="237"/>
      <c r="B499" s="239"/>
      <c r="C499" s="241"/>
      <c r="D499" s="237"/>
      <c r="E499" s="239"/>
      <c r="F499" s="241"/>
      <c r="G499" s="169"/>
      <c r="H499" s="168"/>
      <c r="I499" s="167"/>
      <c r="J499" s="237"/>
      <c r="K499" s="239"/>
      <c r="L499" s="241"/>
      <c r="M499" s="237"/>
      <c r="N499" s="239"/>
      <c r="O499" s="241"/>
      <c r="P499" s="166">
        <f t="shared" si="15"/>
        <v>0</v>
      </c>
    </row>
    <row r="500" spans="1:16" ht="15" customHeight="1" x14ac:dyDescent="0.25">
      <c r="A500" s="236" t="s">
        <v>1436</v>
      </c>
      <c r="B500" s="238">
        <v>0</v>
      </c>
      <c r="C500" s="240">
        <v>0.2</v>
      </c>
      <c r="D500" s="236" t="s">
        <v>1435</v>
      </c>
      <c r="E500" s="238">
        <v>0</v>
      </c>
      <c r="F500" s="240">
        <v>0.18</v>
      </c>
      <c r="G500" s="172" t="s">
        <v>940</v>
      </c>
      <c r="H500" s="171">
        <v>0</v>
      </c>
      <c r="I500" s="170">
        <v>0.04</v>
      </c>
      <c r="J500" s="236" t="s">
        <v>575</v>
      </c>
      <c r="K500" s="238">
        <v>0.7</v>
      </c>
      <c r="L500" s="240">
        <v>0.19</v>
      </c>
      <c r="M500" s="236" t="s">
        <v>210</v>
      </c>
      <c r="N500" s="238">
        <v>0.7</v>
      </c>
      <c r="O500" s="240">
        <v>0.18</v>
      </c>
      <c r="P500" s="166">
        <f t="shared" si="15"/>
        <v>0.158</v>
      </c>
    </row>
    <row r="501" spans="1:16" ht="15" customHeight="1" x14ac:dyDescent="0.25">
      <c r="A501" s="237"/>
      <c r="B501" s="239"/>
      <c r="C501" s="241"/>
      <c r="D501" s="237"/>
      <c r="E501" s="239"/>
      <c r="F501" s="241"/>
      <c r="G501" s="169"/>
      <c r="H501" s="168"/>
      <c r="I501" s="167"/>
      <c r="J501" s="237"/>
      <c r="K501" s="239"/>
      <c r="L501" s="241"/>
      <c r="M501" s="237"/>
      <c r="N501" s="239"/>
      <c r="O501" s="241"/>
      <c r="P501" s="166">
        <f t="shared" si="15"/>
        <v>0</v>
      </c>
    </row>
    <row r="502" spans="1:16" ht="15" customHeight="1" x14ac:dyDescent="0.25">
      <c r="A502" s="236" t="s">
        <v>1434</v>
      </c>
      <c r="B502" s="238">
        <v>0</v>
      </c>
      <c r="C502" s="240">
        <v>0.19</v>
      </c>
      <c r="D502" s="236" t="s">
        <v>1433</v>
      </c>
      <c r="E502" s="238">
        <v>0</v>
      </c>
      <c r="F502" s="240">
        <v>0.2</v>
      </c>
      <c r="G502" s="172" t="s">
        <v>939</v>
      </c>
      <c r="H502" s="171">
        <v>0</v>
      </c>
      <c r="I502" s="170">
        <v>0.13</v>
      </c>
      <c r="J502" s="236" t="s">
        <v>574</v>
      </c>
      <c r="K502" s="238">
        <v>0.7</v>
      </c>
      <c r="L502" s="240">
        <v>0.19</v>
      </c>
      <c r="M502" s="236" t="s">
        <v>209</v>
      </c>
      <c r="N502" s="238">
        <v>0.7</v>
      </c>
      <c r="O502" s="240">
        <v>0.17</v>
      </c>
      <c r="P502" s="166">
        <f t="shared" si="15"/>
        <v>0.17599999999999999</v>
      </c>
    </row>
    <row r="503" spans="1:16" ht="15" customHeight="1" x14ac:dyDescent="0.25">
      <c r="A503" s="237"/>
      <c r="B503" s="239"/>
      <c r="C503" s="241"/>
      <c r="D503" s="237"/>
      <c r="E503" s="239"/>
      <c r="F503" s="241"/>
      <c r="G503" s="169"/>
      <c r="H503" s="168"/>
      <c r="I503" s="167"/>
      <c r="J503" s="237"/>
      <c r="K503" s="239"/>
      <c r="L503" s="241"/>
      <c r="M503" s="237"/>
      <c r="N503" s="239"/>
      <c r="O503" s="241"/>
      <c r="P503" s="166">
        <f t="shared" si="15"/>
        <v>0</v>
      </c>
    </row>
    <row r="504" spans="1:16" ht="15" customHeight="1" x14ac:dyDescent="0.25">
      <c r="A504" s="236" t="s">
        <v>1432</v>
      </c>
      <c r="B504" s="238">
        <v>0</v>
      </c>
      <c r="C504" s="240">
        <v>0.19</v>
      </c>
      <c r="D504" s="236" t="s">
        <v>1431</v>
      </c>
      <c r="E504" s="238">
        <v>0</v>
      </c>
      <c r="F504" s="240">
        <v>0.19</v>
      </c>
      <c r="G504" s="172" t="s">
        <v>938</v>
      </c>
      <c r="H504" s="171">
        <v>0</v>
      </c>
      <c r="I504" s="170">
        <v>0.2</v>
      </c>
      <c r="J504" s="236" t="s">
        <v>573</v>
      </c>
      <c r="K504" s="238">
        <v>0.69</v>
      </c>
      <c r="L504" s="240">
        <v>0.16</v>
      </c>
      <c r="M504" s="236" t="s">
        <v>208</v>
      </c>
      <c r="N504" s="238">
        <v>0.69</v>
      </c>
      <c r="O504" s="240">
        <v>0.19</v>
      </c>
      <c r="P504" s="166">
        <f t="shared" si="15"/>
        <v>0.18600000000000003</v>
      </c>
    </row>
    <row r="505" spans="1:16" ht="15" customHeight="1" x14ac:dyDescent="0.25">
      <c r="A505" s="237"/>
      <c r="B505" s="239"/>
      <c r="C505" s="241"/>
      <c r="D505" s="237"/>
      <c r="E505" s="239"/>
      <c r="F505" s="241"/>
      <c r="G505" s="169"/>
      <c r="H505" s="168"/>
      <c r="I505" s="167"/>
      <c r="J505" s="237"/>
      <c r="K505" s="239"/>
      <c r="L505" s="241"/>
      <c r="M505" s="237"/>
      <c r="N505" s="239"/>
      <c r="O505" s="241"/>
      <c r="P505" s="166">
        <f t="shared" si="15"/>
        <v>0</v>
      </c>
    </row>
    <row r="506" spans="1:16" ht="15" customHeight="1" x14ac:dyDescent="0.25">
      <c r="A506" s="236" t="s">
        <v>1430</v>
      </c>
      <c r="B506" s="238">
        <v>0</v>
      </c>
      <c r="C506" s="240">
        <v>0.17</v>
      </c>
      <c r="D506" s="236" t="s">
        <v>1429</v>
      </c>
      <c r="E506" s="238">
        <v>0</v>
      </c>
      <c r="F506" s="240">
        <v>0.2</v>
      </c>
      <c r="G506" s="172" t="s">
        <v>937</v>
      </c>
      <c r="H506" s="171">
        <v>0</v>
      </c>
      <c r="I506" s="170">
        <v>0.21</v>
      </c>
      <c r="J506" s="236" t="s">
        <v>572</v>
      </c>
      <c r="K506" s="238">
        <v>0.69</v>
      </c>
      <c r="L506" s="240">
        <v>0.19</v>
      </c>
      <c r="M506" s="236" t="s">
        <v>207</v>
      </c>
      <c r="N506" s="238">
        <v>0.69</v>
      </c>
      <c r="O506" s="240">
        <v>0.21</v>
      </c>
      <c r="P506" s="166">
        <f t="shared" si="15"/>
        <v>0.19600000000000001</v>
      </c>
    </row>
    <row r="507" spans="1:16" ht="15" customHeight="1" x14ac:dyDescent="0.25">
      <c r="A507" s="237"/>
      <c r="B507" s="239"/>
      <c r="C507" s="241"/>
      <c r="D507" s="237"/>
      <c r="E507" s="239"/>
      <c r="F507" s="241"/>
      <c r="G507" s="169"/>
      <c r="H507" s="168"/>
      <c r="I507" s="167"/>
      <c r="J507" s="237"/>
      <c r="K507" s="239"/>
      <c r="L507" s="241"/>
      <c r="M507" s="237"/>
      <c r="N507" s="239"/>
      <c r="O507" s="241"/>
      <c r="P507" s="166">
        <f t="shared" si="15"/>
        <v>0</v>
      </c>
    </row>
    <row r="508" spans="1:16" ht="15" customHeight="1" x14ac:dyDescent="0.25">
      <c r="A508" s="236" t="s">
        <v>1428</v>
      </c>
      <c r="B508" s="238">
        <v>0</v>
      </c>
      <c r="C508" s="240">
        <v>0.15</v>
      </c>
      <c r="D508" s="236" t="s">
        <v>1427</v>
      </c>
      <c r="E508" s="238">
        <v>0</v>
      </c>
      <c r="F508" s="240">
        <v>0.19</v>
      </c>
      <c r="G508" s="172" t="s">
        <v>936</v>
      </c>
      <c r="H508" s="171">
        <v>0</v>
      </c>
      <c r="I508" s="170">
        <v>0.19</v>
      </c>
      <c r="J508" s="236" t="s">
        <v>571</v>
      </c>
      <c r="K508" s="238">
        <v>0.69</v>
      </c>
      <c r="L508" s="240">
        <v>0.19</v>
      </c>
      <c r="M508" s="236" t="s">
        <v>206</v>
      </c>
      <c r="N508" s="238">
        <v>0.69</v>
      </c>
      <c r="O508" s="240">
        <v>0.21</v>
      </c>
      <c r="P508" s="166">
        <f t="shared" si="15"/>
        <v>0.186</v>
      </c>
    </row>
    <row r="509" spans="1:16" ht="15" customHeight="1" x14ac:dyDescent="0.25">
      <c r="A509" s="237"/>
      <c r="B509" s="239"/>
      <c r="C509" s="241"/>
      <c r="D509" s="237"/>
      <c r="E509" s="239"/>
      <c r="F509" s="241"/>
      <c r="G509" s="169"/>
      <c r="H509" s="168"/>
      <c r="I509" s="167"/>
      <c r="J509" s="237"/>
      <c r="K509" s="239"/>
      <c r="L509" s="241"/>
      <c r="M509" s="237"/>
      <c r="N509" s="239"/>
      <c r="O509" s="241"/>
      <c r="P509" s="166">
        <f t="shared" si="15"/>
        <v>0</v>
      </c>
    </row>
    <row r="510" spans="1:16" ht="15" customHeight="1" x14ac:dyDescent="0.25">
      <c r="A510" s="236" t="s">
        <v>1426</v>
      </c>
      <c r="B510" s="238">
        <v>0</v>
      </c>
      <c r="C510" s="240">
        <v>0.16</v>
      </c>
      <c r="D510" s="236" t="s">
        <v>1425</v>
      </c>
      <c r="E510" s="238">
        <v>0</v>
      </c>
      <c r="F510" s="240">
        <v>0.19</v>
      </c>
      <c r="G510" s="172" t="s">
        <v>935</v>
      </c>
      <c r="H510" s="171">
        <v>0</v>
      </c>
      <c r="I510" s="170">
        <v>0.21</v>
      </c>
      <c r="J510" s="236" t="s">
        <v>570</v>
      </c>
      <c r="K510" s="238">
        <v>0.69</v>
      </c>
      <c r="L510" s="240">
        <v>0.19</v>
      </c>
      <c r="M510" s="236" t="s">
        <v>205</v>
      </c>
      <c r="N510" s="238">
        <v>0.69</v>
      </c>
      <c r="O510" s="240">
        <v>0.2</v>
      </c>
      <c r="P510" s="166">
        <f t="shared" si="15"/>
        <v>0.19</v>
      </c>
    </row>
    <row r="511" spans="1:16" ht="15" customHeight="1" x14ac:dyDescent="0.25">
      <c r="A511" s="237"/>
      <c r="B511" s="239"/>
      <c r="C511" s="241"/>
      <c r="D511" s="237"/>
      <c r="E511" s="239"/>
      <c r="F511" s="241"/>
      <c r="G511" s="169"/>
      <c r="H511" s="168"/>
      <c r="I511" s="167"/>
      <c r="J511" s="237"/>
      <c r="K511" s="239"/>
      <c r="L511" s="241"/>
      <c r="M511" s="237"/>
      <c r="N511" s="239"/>
      <c r="O511" s="241"/>
      <c r="P511" s="166">
        <f t="shared" si="15"/>
        <v>0</v>
      </c>
    </row>
    <row r="512" spans="1:16" ht="15" customHeight="1" x14ac:dyDescent="0.25">
      <c r="A512" s="236" t="s">
        <v>1424</v>
      </c>
      <c r="B512" s="238">
        <v>0</v>
      </c>
      <c r="C512" s="240">
        <v>0.16</v>
      </c>
      <c r="D512" s="236" t="s">
        <v>1423</v>
      </c>
      <c r="E512" s="238">
        <v>0</v>
      </c>
      <c r="F512" s="240">
        <v>0.17</v>
      </c>
      <c r="G512" s="172" t="s">
        <v>934</v>
      </c>
      <c r="H512" s="171">
        <v>0</v>
      </c>
      <c r="I512" s="170">
        <v>0.17</v>
      </c>
      <c r="J512" s="236" t="s">
        <v>569</v>
      </c>
      <c r="K512" s="238">
        <v>0.69</v>
      </c>
      <c r="L512" s="240">
        <v>0.21</v>
      </c>
      <c r="M512" s="236" t="s">
        <v>204</v>
      </c>
      <c r="N512" s="238">
        <v>0.69</v>
      </c>
      <c r="O512" s="240">
        <v>0.19</v>
      </c>
      <c r="P512" s="166">
        <f t="shared" si="15"/>
        <v>0.18</v>
      </c>
    </row>
    <row r="513" spans="1:17" ht="15" customHeight="1" x14ac:dyDescent="0.25">
      <c r="A513" s="237"/>
      <c r="B513" s="239"/>
      <c r="C513" s="241"/>
      <c r="D513" s="237"/>
      <c r="E513" s="239"/>
      <c r="F513" s="241"/>
      <c r="G513" s="169"/>
      <c r="H513" s="168"/>
      <c r="I513" s="167"/>
      <c r="J513" s="237"/>
      <c r="K513" s="239"/>
      <c r="L513" s="241"/>
      <c r="M513" s="237"/>
      <c r="N513" s="239"/>
      <c r="O513" s="241"/>
      <c r="P513" s="166">
        <f t="shared" si="15"/>
        <v>0</v>
      </c>
    </row>
    <row r="514" spans="1:17" ht="15" customHeight="1" x14ac:dyDescent="0.25">
      <c r="A514" s="236" t="s">
        <v>1422</v>
      </c>
      <c r="B514" s="238">
        <v>0</v>
      </c>
      <c r="C514" s="240">
        <v>0.18</v>
      </c>
      <c r="D514" s="236" t="s">
        <v>1421</v>
      </c>
      <c r="E514" s="238">
        <v>0</v>
      </c>
      <c r="F514" s="240">
        <v>0.17</v>
      </c>
      <c r="G514" s="172" t="s">
        <v>933</v>
      </c>
      <c r="H514" s="171">
        <v>0</v>
      </c>
      <c r="I514" s="170">
        <v>0.19</v>
      </c>
      <c r="J514" s="236" t="s">
        <v>568</v>
      </c>
      <c r="K514" s="238">
        <v>0.69</v>
      </c>
      <c r="L514" s="240">
        <v>0.14000000000000001</v>
      </c>
      <c r="M514" s="236" t="s">
        <v>203</v>
      </c>
      <c r="N514" s="238">
        <v>0.69</v>
      </c>
      <c r="O514" s="240">
        <v>0.19</v>
      </c>
      <c r="P514" s="166">
        <f t="shared" si="15"/>
        <v>0.17400000000000002</v>
      </c>
    </row>
    <row r="515" spans="1:17" ht="15" customHeight="1" x14ac:dyDescent="0.25">
      <c r="A515" s="237"/>
      <c r="B515" s="239"/>
      <c r="C515" s="241"/>
      <c r="D515" s="237"/>
      <c r="E515" s="239"/>
      <c r="F515" s="241"/>
      <c r="G515" s="169"/>
      <c r="H515" s="168"/>
      <c r="I515" s="167"/>
      <c r="J515" s="237"/>
      <c r="K515" s="239"/>
      <c r="L515" s="241"/>
      <c r="M515" s="237"/>
      <c r="N515" s="239"/>
      <c r="O515" s="241"/>
      <c r="P515" s="166">
        <f t="shared" si="15"/>
        <v>0</v>
      </c>
    </row>
    <row r="516" spans="1:17" ht="15" customHeight="1" x14ac:dyDescent="0.25">
      <c r="A516" s="175"/>
      <c r="B516" s="174"/>
      <c r="C516" s="173"/>
      <c r="D516" s="175"/>
      <c r="E516" s="174"/>
      <c r="F516" s="173"/>
      <c r="G516" s="175"/>
      <c r="H516" s="174"/>
      <c r="I516" s="173"/>
      <c r="J516" s="175"/>
      <c r="K516" s="174"/>
      <c r="L516" s="173"/>
      <c r="M516" s="175"/>
      <c r="N516" s="174"/>
      <c r="O516" s="173"/>
      <c r="P516" s="166"/>
      <c r="Q516" s="166">
        <f>SUM(P454:P515)</f>
        <v>5.5420000000000007</v>
      </c>
    </row>
    <row r="517" spans="1:17" ht="15" customHeight="1" x14ac:dyDescent="0.25">
      <c r="A517" s="236" t="s">
        <v>1420</v>
      </c>
      <c r="B517" s="238">
        <v>0</v>
      </c>
      <c r="C517" s="240">
        <v>0.18</v>
      </c>
      <c r="D517" s="236" t="s">
        <v>1419</v>
      </c>
      <c r="E517" s="238">
        <v>0</v>
      </c>
      <c r="F517" s="240">
        <v>0.17</v>
      </c>
      <c r="G517" s="172" t="s">
        <v>932</v>
      </c>
      <c r="H517" s="171">
        <v>0</v>
      </c>
      <c r="I517" s="170">
        <v>0.21</v>
      </c>
      <c r="J517" s="236" t="s">
        <v>567</v>
      </c>
      <c r="K517" s="238">
        <v>0.69</v>
      </c>
      <c r="L517" s="240">
        <v>0.18</v>
      </c>
      <c r="M517" s="236" t="s">
        <v>202</v>
      </c>
      <c r="N517" s="238">
        <v>0.69</v>
      </c>
      <c r="O517" s="240">
        <v>0.19</v>
      </c>
      <c r="P517" s="166">
        <f t="shared" ref="P517:P548" si="16">(C517+F517+I517+L517+O517)/5</f>
        <v>0.186</v>
      </c>
    </row>
    <row r="518" spans="1:17" ht="15" customHeight="1" x14ac:dyDescent="0.25">
      <c r="A518" s="237"/>
      <c r="B518" s="239"/>
      <c r="C518" s="241"/>
      <c r="D518" s="237"/>
      <c r="E518" s="239"/>
      <c r="F518" s="241"/>
      <c r="G518" s="169"/>
      <c r="H518" s="168"/>
      <c r="I518" s="167"/>
      <c r="J518" s="237"/>
      <c r="K518" s="239"/>
      <c r="L518" s="241"/>
      <c r="M518" s="237"/>
      <c r="N518" s="239"/>
      <c r="O518" s="241"/>
      <c r="P518" s="166">
        <f t="shared" si="16"/>
        <v>0</v>
      </c>
    </row>
    <row r="519" spans="1:17" ht="15" customHeight="1" x14ac:dyDescent="0.25">
      <c r="A519" s="236" t="s">
        <v>1418</v>
      </c>
      <c r="B519" s="238">
        <v>0</v>
      </c>
      <c r="C519" s="240">
        <v>0.19</v>
      </c>
      <c r="D519" s="236" t="s">
        <v>1417</v>
      </c>
      <c r="E519" s="238">
        <v>0</v>
      </c>
      <c r="F519" s="240">
        <v>0.16</v>
      </c>
      <c r="G519" s="172" t="s">
        <v>931</v>
      </c>
      <c r="H519" s="171">
        <v>0</v>
      </c>
      <c r="I519" s="170">
        <v>0.2</v>
      </c>
      <c r="J519" s="236" t="s">
        <v>566</v>
      </c>
      <c r="K519" s="238">
        <v>0.69</v>
      </c>
      <c r="L519" s="240">
        <v>0.17</v>
      </c>
      <c r="M519" s="236" t="s">
        <v>201</v>
      </c>
      <c r="N519" s="238">
        <v>0.69</v>
      </c>
      <c r="O519" s="240">
        <v>0.18</v>
      </c>
      <c r="P519" s="166">
        <f t="shared" si="16"/>
        <v>0.18000000000000002</v>
      </c>
    </row>
    <row r="520" spans="1:17" ht="15" customHeight="1" x14ac:dyDescent="0.25">
      <c r="A520" s="237"/>
      <c r="B520" s="239"/>
      <c r="C520" s="241"/>
      <c r="D520" s="237"/>
      <c r="E520" s="239"/>
      <c r="F520" s="241"/>
      <c r="G520" s="169"/>
      <c r="H520" s="168"/>
      <c r="I520" s="167"/>
      <c r="J520" s="237"/>
      <c r="K520" s="239"/>
      <c r="L520" s="241"/>
      <c r="M520" s="237"/>
      <c r="N520" s="239"/>
      <c r="O520" s="241"/>
      <c r="P520" s="166">
        <f t="shared" si="16"/>
        <v>0</v>
      </c>
    </row>
    <row r="521" spans="1:17" ht="15" customHeight="1" x14ac:dyDescent="0.25">
      <c r="A521" s="236" t="s">
        <v>1416</v>
      </c>
      <c r="B521" s="238">
        <v>0</v>
      </c>
      <c r="C521" s="240">
        <v>0.19</v>
      </c>
      <c r="D521" s="236" t="s">
        <v>1415</v>
      </c>
      <c r="E521" s="238">
        <v>0</v>
      </c>
      <c r="F521" s="240">
        <v>0.18</v>
      </c>
      <c r="G521" s="172" t="s">
        <v>930</v>
      </c>
      <c r="H521" s="171">
        <v>0</v>
      </c>
      <c r="I521" s="170">
        <v>0.19</v>
      </c>
      <c r="J521" s="236" t="s">
        <v>565</v>
      </c>
      <c r="K521" s="238">
        <v>0.69</v>
      </c>
      <c r="L521" s="240">
        <v>0.18</v>
      </c>
      <c r="M521" s="236" t="s">
        <v>200</v>
      </c>
      <c r="N521" s="238">
        <v>0.69</v>
      </c>
      <c r="O521" s="240">
        <v>0.17</v>
      </c>
      <c r="P521" s="166">
        <f t="shared" si="16"/>
        <v>0.182</v>
      </c>
    </row>
    <row r="522" spans="1:17" ht="15" customHeight="1" x14ac:dyDescent="0.25">
      <c r="A522" s="237"/>
      <c r="B522" s="239"/>
      <c r="C522" s="241"/>
      <c r="D522" s="237"/>
      <c r="E522" s="239"/>
      <c r="F522" s="241"/>
      <c r="G522" s="169"/>
      <c r="H522" s="168"/>
      <c r="I522" s="167"/>
      <c r="J522" s="237"/>
      <c r="K522" s="239"/>
      <c r="L522" s="241"/>
      <c r="M522" s="237"/>
      <c r="N522" s="239"/>
      <c r="O522" s="241"/>
      <c r="P522" s="166">
        <f t="shared" si="16"/>
        <v>0</v>
      </c>
    </row>
    <row r="523" spans="1:17" ht="15" customHeight="1" x14ac:dyDescent="0.25">
      <c r="A523" s="236" t="s">
        <v>1414</v>
      </c>
      <c r="B523" s="238">
        <v>0</v>
      </c>
      <c r="C523" s="240">
        <v>0.2</v>
      </c>
      <c r="D523" s="236" t="s">
        <v>1413</v>
      </c>
      <c r="E523" s="238">
        <v>0</v>
      </c>
      <c r="F523" s="240">
        <v>0.11</v>
      </c>
      <c r="G523" s="172" t="s">
        <v>929</v>
      </c>
      <c r="H523" s="171">
        <v>0</v>
      </c>
      <c r="I523" s="170">
        <v>0.19</v>
      </c>
      <c r="J523" s="236" t="s">
        <v>564</v>
      </c>
      <c r="K523" s="238">
        <v>0.69</v>
      </c>
      <c r="L523" s="240">
        <v>0.19</v>
      </c>
      <c r="M523" s="236" t="s">
        <v>199</v>
      </c>
      <c r="N523" s="238">
        <v>0.69</v>
      </c>
      <c r="O523" s="240">
        <v>0.15</v>
      </c>
      <c r="P523" s="166">
        <f t="shared" si="16"/>
        <v>0.16799999999999998</v>
      </c>
    </row>
    <row r="524" spans="1:17" ht="15" customHeight="1" x14ac:dyDescent="0.25">
      <c r="A524" s="237"/>
      <c r="B524" s="239"/>
      <c r="C524" s="241"/>
      <c r="D524" s="237"/>
      <c r="E524" s="239"/>
      <c r="F524" s="241"/>
      <c r="G524" s="169"/>
      <c r="H524" s="168"/>
      <c r="I524" s="167"/>
      <c r="J524" s="237"/>
      <c r="K524" s="239"/>
      <c r="L524" s="241"/>
      <c r="M524" s="237"/>
      <c r="N524" s="239"/>
      <c r="O524" s="241"/>
      <c r="P524" s="166">
        <f t="shared" si="16"/>
        <v>0</v>
      </c>
    </row>
    <row r="525" spans="1:17" ht="15" customHeight="1" x14ac:dyDescent="0.25">
      <c r="A525" s="236" t="s">
        <v>1412</v>
      </c>
      <c r="B525" s="238">
        <v>0</v>
      </c>
      <c r="C525" s="240">
        <v>0.16</v>
      </c>
      <c r="D525" s="236" t="s">
        <v>1411</v>
      </c>
      <c r="E525" s="238">
        <v>0</v>
      </c>
      <c r="F525" s="240">
        <v>0.09</v>
      </c>
      <c r="G525" s="172" t="s">
        <v>928</v>
      </c>
      <c r="H525" s="171">
        <v>0</v>
      </c>
      <c r="I525" s="170">
        <v>0.13</v>
      </c>
      <c r="J525" s="236" t="s">
        <v>563</v>
      </c>
      <c r="K525" s="238">
        <v>0.69</v>
      </c>
      <c r="L525" s="240">
        <v>0.19</v>
      </c>
      <c r="M525" s="236" t="s">
        <v>198</v>
      </c>
      <c r="N525" s="238">
        <v>0.69</v>
      </c>
      <c r="O525" s="240">
        <v>0.18</v>
      </c>
      <c r="P525" s="166">
        <f t="shared" si="16"/>
        <v>0.15</v>
      </c>
    </row>
    <row r="526" spans="1:17" ht="15" customHeight="1" x14ac:dyDescent="0.25">
      <c r="A526" s="237"/>
      <c r="B526" s="239"/>
      <c r="C526" s="241"/>
      <c r="D526" s="237"/>
      <c r="E526" s="239"/>
      <c r="F526" s="241"/>
      <c r="G526" s="169"/>
      <c r="H526" s="168"/>
      <c r="I526" s="167"/>
      <c r="J526" s="237"/>
      <c r="K526" s="239"/>
      <c r="L526" s="241"/>
      <c r="M526" s="237"/>
      <c r="N526" s="239"/>
      <c r="O526" s="241"/>
      <c r="P526" s="166">
        <f t="shared" si="16"/>
        <v>0</v>
      </c>
    </row>
    <row r="527" spans="1:17" ht="15" customHeight="1" x14ac:dyDescent="0.25">
      <c r="A527" s="236" t="s">
        <v>1410</v>
      </c>
      <c r="B527" s="238">
        <v>0</v>
      </c>
      <c r="C527" s="240">
        <v>0.12</v>
      </c>
      <c r="D527" s="236" t="s">
        <v>1409</v>
      </c>
      <c r="E527" s="238">
        <v>0</v>
      </c>
      <c r="F527" s="240">
        <v>0.21</v>
      </c>
      <c r="G527" s="172" t="s">
        <v>927</v>
      </c>
      <c r="H527" s="171">
        <v>0</v>
      </c>
      <c r="I527" s="170">
        <v>0.19</v>
      </c>
      <c r="J527" s="236" t="s">
        <v>562</v>
      </c>
      <c r="K527" s="238">
        <v>0.69</v>
      </c>
      <c r="L527" s="240">
        <v>0.17</v>
      </c>
      <c r="M527" s="236" t="s">
        <v>197</v>
      </c>
      <c r="N527" s="238">
        <v>0.69</v>
      </c>
      <c r="O527" s="240">
        <v>0.19</v>
      </c>
      <c r="P527" s="166">
        <f t="shared" si="16"/>
        <v>0.17600000000000002</v>
      </c>
    </row>
    <row r="528" spans="1:17" ht="15" customHeight="1" x14ac:dyDescent="0.25">
      <c r="A528" s="237"/>
      <c r="B528" s="239"/>
      <c r="C528" s="241"/>
      <c r="D528" s="237"/>
      <c r="E528" s="239"/>
      <c r="F528" s="241"/>
      <c r="G528" s="169"/>
      <c r="H528" s="168"/>
      <c r="I528" s="167"/>
      <c r="J528" s="237"/>
      <c r="K528" s="239"/>
      <c r="L528" s="241"/>
      <c r="M528" s="237"/>
      <c r="N528" s="239"/>
      <c r="O528" s="241"/>
      <c r="P528" s="166">
        <f t="shared" si="16"/>
        <v>0</v>
      </c>
    </row>
    <row r="529" spans="1:16" ht="15" customHeight="1" x14ac:dyDescent="0.25">
      <c r="A529" s="236" t="s">
        <v>1408</v>
      </c>
      <c r="B529" s="238">
        <v>0</v>
      </c>
      <c r="C529" s="240">
        <v>0.09</v>
      </c>
      <c r="D529" s="236" t="s">
        <v>1407</v>
      </c>
      <c r="E529" s="238">
        <v>0</v>
      </c>
      <c r="F529" s="240">
        <v>0.2</v>
      </c>
      <c r="G529" s="172" t="s">
        <v>926</v>
      </c>
      <c r="H529" s="171">
        <v>0</v>
      </c>
      <c r="I529" s="170">
        <v>0.19</v>
      </c>
      <c r="J529" s="236" t="s">
        <v>561</v>
      </c>
      <c r="K529" s="238">
        <v>0.69</v>
      </c>
      <c r="L529" s="240">
        <v>0.18</v>
      </c>
      <c r="M529" s="236" t="s">
        <v>196</v>
      </c>
      <c r="N529" s="238">
        <v>0.69</v>
      </c>
      <c r="O529" s="240">
        <v>0.18</v>
      </c>
      <c r="P529" s="166">
        <f t="shared" si="16"/>
        <v>0.16800000000000001</v>
      </c>
    </row>
    <row r="530" spans="1:16" ht="15" customHeight="1" x14ac:dyDescent="0.25">
      <c r="A530" s="237"/>
      <c r="B530" s="239"/>
      <c r="C530" s="241"/>
      <c r="D530" s="237"/>
      <c r="E530" s="239"/>
      <c r="F530" s="241"/>
      <c r="G530" s="169"/>
      <c r="H530" s="168"/>
      <c r="I530" s="167"/>
      <c r="J530" s="237"/>
      <c r="K530" s="239"/>
      <c r="L530" s="241"/>
      <c r="M530" s="237"/>
      <c r="N530" s="239"/>
      <c r="O530" s="241"/>
      <c r="P530" s="166">
        <f t="shared" si="16"/>
        <v>0</v>
      </c>
    </row>
    <row r="531" spans="1:16" ht="15" customHeight="1" x14ac:dyDescent="0.25">
      <c r="A531" s="236" t="s">
        <v>1406</v>
      </c>
      <c r="B531" s="238">
        <v>0</v>
      </c>
      <c r="C531" s="240">
        <v>0.08</v>
      </c>
      <c r="D531" s="236" t="s">
        <v>1405</v>
      </c>
      <c r="E531" s="238">
        <v>0</v>
      </c>
      <c r="F531" s="240">
        <v>0.21</v>
      </c>
      <c r="G531" s="172" t="s">
        <v>925</v>
      </c>
      <c r="H531" s="171">
        <v>0</v>
      </c>
      <c r="I531" s="170">
        <v>0.18</v>
      </c>
      <c r="J531" s="236" t="s">
        <v>560</v>
      </c>
      <c r="K531" s="238">
        <v>0.69</v>
      </c>
      <c r="L531" s="240">
        <v>0.17</v>
      </c>
      <c r="M531" s="236" t="s">
        <v>195</v>
      </c>
      <c r="N531" s="238">
        <v>0.69</v>
      </c>
      <c r="O531" s="240">
        <v>0.1</v>
      </c>
      <c r="P531" s="166">
        <f t="shared" si="16"/>
        <v>0.14799999999999999</v>
      </c>
    </row>
    <row r="532" spans="1:16" ht="15" customHeight="1" x14ac:dyDescent="0.25">
      <c r="A532" s="237"/>
      <c r="B532" s="239"/>
      <c r="C532" s="241"/>
      <c r="D532" s="237"/>
      <c r="E532" s="239"/>
      <c r="F532" s="241"/>
      <c r="G532" s="169"/>
      <c r="H532" s="168"/>
      <c r="I532" s="167"/>
      <c r="J532" s="237"/>
      <c r="K532" s="239"/>
      <c r="L532" s="241"/>
      <c r="M532" s="237"/>
      <c r="N532" s="239"/>
      <c r="O532" s="241"/>
      <c r="P532" s="166">
        <f t="shared" si="16"/>
        <v>0</v>
      </c>
    </row>
    <row r="533" spans="1:16" ht="15" customHeight="1" x14ac:dyDescent="0.25">
      <c r="A533" s="236" t="s">
        <v>1404</v>
      </c>
      <c r="B533" s="238">
        <v>0</v>
      </c>
      <c r="C533" s="240">
        <v>0.15</v>
      </c>
      <c r="D533" s="236" t="s">
        <v>1403</v>
      </c>
      <c r="E533" s="238">
        <v>0</v>
      </c>
      <c r="F533" s="240">
        <v>0.15</v>
      </c>
      <c r="G533" s="172" t="s">
        <v>924</v>
      </c>
      <c r="H533" s="171">
        <v>0</v>
      </c>
      <c r="I533" s="170">
        <v>0.18</v>
      </c>
      <c r="J533" s="236" t="s">
        <v>559</v>
      </c>
      <c r="K533" s="238">
        <v>0.67</v>
      </c>
      <c r="L533" s="240">
        <v>0.15</v>
      </c>
      <c r="M533" s="236" t="s">
        <v>194</v>
      </c>
      <c r="N533" s="238">
        <v>0.67</v>
      </c>
      <c r="O533" s="240">
        <v>0.19</v>
      </c>
      <c r="P533" s="166">
        <f t="shared" si="16"/>
        <v>0.16400000000000001</v>
      </c>
    </row>
    <row r="534" spans="1:16" ht="15" customHeight="1" x14ac:dyDescent="0.25">
      <c r="A534" s="237"/>
      <c r="B534" s="239"/>
      <c r="C534" s="241"/>
      <c r="D534" s="237"/>
      <c r="E534" s="239"/>
      <c r="F534" s="241"/>
      <c r="G534" s="169"/>
      <c r="H534" s="168"/>
      <c r="I534" s="167"/>
      <c r="J534" s="237"/>
      <c r="K534" s="239"/>
      <c r="L534" s="241"/>
      <c r="M534" s="237"/>
      <c r="N534" s="239"/>
      <c r="O534" s="241"/>
      <c r="P534" s="166">
        <f t="shared" si="16"/>
        <v>0</v>
      </c>
    </row>
    <row r="535" spans="1:16" ht="15" customHeight="1" x14ac:dyDescent="0.25">
      <c r="A535" s="236" t="s">
        <v>1402</v>
      </c>
      <c r="B535" s="238">
        <v>0</v>
      </c>
      <c r="C535" s="240">
        <v>0.15</v>
      </c>
      <c r="D535" s="236" t="s">
        <v>1401</v>
      </c>
      <c r="E535" s="238">
        <v>0</v>
      </c>
      <c r="F535" s="240">
        <v>0.08</v>
      </c>
      <c r="G535" s="172" t="s">
        <v>923</v>
      </c>
      <c r="H535" s="171">
        <v>0</v>
      </c>
      <c r="I535" s="170">
        <v>0.16</v>
      </c>
      <c r="J535" s="236" t="s">
        <v>558</v>
      </c>
      <c r="K535" s="238">
        <v>0.68</v>
      </c>
      <c r="L535" s="240">
        <v>0.15</v>
      </c>
      <c r="M535" s="236" t="s">
        <v>193</v>
      </c>
      <c r="N535" s="238">
        <v>0.68</v>
      </c>
      <c r="O535" s="240">
        <v>0.19</v>
      </c>
      <c r="P535" s="166">
        <f t="shared" si="16"/>
        <v>0.14599999999999999</v>
      </c>
    </row>
    <row r="536" spans="1:16" ht="15" customHeight="1" x14ac:dyDescent="0.25">
      <c r="A536" s="237"/>
      <c r="B536" s="239"/>
      <c r="C536" s="241"/>
      <c r="D536" s="237"/>
      <c r="E536" s="239"/>
      <c r="F536" s="241"/>
      <c r="G536" s="169"/>
      <c r="H536" s="168"/>
      <c r="I536" s="167"/>
      <c r="J536" s="237"/>
      <c r="K536" s="239"/>
      <c r="L536" s="241"/>
      <c r="M536" s="237"/>
      <c r="N536" s="239"/>
      <c r="O536" s="241"/>
      <c r="P536" s="166">
        <f t="shared" si="16"/>
        <v>0</v>
      </c>
    </row>
    <row r="537" spans="1:16" ht="15" customHeight="1" x14ac:dyDescent="0.25">
      <c r="A537" s="236" t="s">
        <v>1400</v>
      </c>
      <c r="B537" s="238">
        <v>0</v>
      </c>
      <c r="C537" s="240">
        <v>0.15</v>
      </c>
      <c r="D537" s="236" t="s">
        <v>1399</v>
      </c>
      <c r="E537" s="238">
        <v>0</v>
      </c>
      <c r="F537" s="240">
        <v>0.17</v>
      </c>
      <c r="G537" s="172" t="s">
        <v>922</v>
      </c>
      <c r="H537" s="171">
        <v>0</v>
      </c>
      <c r="I537" s="170">
        <v>0.05</v>
      </c>
      <c r="J537" s="236" t="s">
        <v>557</v>
      </c>
      <c r="K537" s="238">
        <v>0.68</v>
      </c>
      <c r="L537" s="240">
        <v>0.13</v>
      </c>
      <c r="M537" s="236" t="s">
        <v>192</v>
      </c>
      <c r="N537" s="238">
        <v>0.68</v>
      </c>
      <c r="O537" s="240">
        <v>0.19</v>
      </c>
      <c r="P537" s="166">
        <f t="shared" si="16"/>
        <v>0.13799999999999998</v>
      </c>
    </row>
    <row r="538" spans="1:16" ht="15" customHeight="1" x14ac:dyDescent="0.25">
      <c r="A538" s="237"/>
      <c r="B538" s="239"/>
      <c r="C538" s="241"/>
      <c r="D538" s="237"/>
      <c r="E538" s="239"/>
      <c r="F538" s="241"/>
      <c r="G538" s="169"/>
      <c r="H538" s="168"/>
      <c r="I538" s="167"/>
      <c r="J538" s="237"/>
      <c r="K538" s="239"/>
      <c r="L538" s="241"/>
      <c r="M538" s="237"/>
      <c r="N538" s="239"/>
      <c r="O538" s="241"/>
      <c r="P538" s="166">
        <f t="shared" si="16"/>
        <v>0</v>
      </c>
    </row>
    <row r="539" spans="1:16" ht="15" customHeight="1" x14ac:dyDescent="0.25">
      <c r="A539" s="236" t="s">
        <v>1398</v>
      </c>
      <c r="B539" s="238">
        <v>0</v>
      </c>
      <c r="C539" s="240">
        <v>0.15</v>
      </c>
      <c r="D539" s="236" t="s">
        <v>1397</v>
      </c>
      <c r="E539" s="238">
        <v>0</v>
      </c>
      <c r="F539" s="240">
        <v>0.18</v>
      </c>
      <c r="G539" s="172" t="s">
        <v>921</v>
      </c>
      <c r="H539" s="171">
        <v>0</v>
      </c>
      <c r="I539" s="170">
        <v>0.13</v>
      </c>
      <c r="J539" s="236" t="s">
        <v>556</v>
      </c>
      <c r="K539" s="238">
        <v>0.68</v>
      </c>
      <c r="L539" s="240">
        <v>0.17</v>
      </c>
      <c r="M539" s="236" t="s">
        <v>191</v>
      </c>
      <c r="N539" s="238">
        <v>0.68</v>
      </c>
      <c r="O539" s="240">
        <v>0.19</v>
      </c>
      <c r="P539" s="166">
        <f t="shared" si="16"/>
        <v>0.16400000000000001</v>
      </c>
    </row>
    <row r="540" spans="1:16" ht="15" customHeight="1" x14ac:dyDescent="0.25">
      <c r="A540" s="237"/>
      <c r="B540" s="239"/>
      <c r="C540" s="241"/>
      <c r="D540" s="237"/>
      <c r="E540" s="239"/>
      <c r="F540" s="241"/>
      <c r="G540" s="169"/>
      <c r="H540" s="168"/>
      <c r="I540" s="167"/>
      <c r="J540" s="237"/>
      <c r="K540" s="239"/>
      <c r="L540" s="241"/>
      <c r="M540" s="237"/>
      <c r="N540" s="239"/>
      <c r="O540" s="241"/>
      <c r="P540" s="166">
        <f t="shared" si="16"/>
        <v>0</v>
      </c>
    </row>
    <row r="541" spans="1:16" ht="15" customHeight="1" x14ac:dyDescent="0.25">
      <c r="A541" s="236" t="s">
        <v>1396</v>
      </c>
      <c r="B541" s="238">
        <v>0</v>
      </c>
      <c r="C541" s="240">
        <v>0.17</v>
      </c>
      <c r="D541" s="236" t="s">
        <v>1395</v>
      </c>
      <c r="E541" s="238">
        <v>0</v>
      </c>
      <c r="F541" s="240">
        <v>0.15</v>
      </c>
      <c r="G541" s="172" t="s">
        <v>920</v>
      </c>
      <c r="H541" s="171">
        <v>0</v>
      </c>
      <c r="I541" s="170">
        <v>0.16</v>
      </c>
      <c r="J541" s="236" t="s">
        <v>555</v>
      </c>
      <c r="K541" s="238">
        <v>0.68</v>
      </c>
      <c r="L541" s="240">
        <v>0.17</v>
      </c>
      <c r="M541" s="236" t="s">
        <v>190</v>
      </c>
      <c r="N541" s="238">
        <v>0.68</v>
      </c>
      <c r="O541" s="240">
        <v>0.18</v>
      </c>
      <c r="P541" s="166">
        <f t="shared" si="16"/>
        <v>0.16600000000000001</v>
      </c>
    </row>
    <row r="542" spans="1:16" ht="15" customHeight="1" x14ac:dyDescent="0.25">
      <c r="A542" s="237"/>
      <c r="B542" s="239"/>
      <c r="C542" s="241"/>
      <c r="D542" s="237"/>
      <c r="E542" s="239"/>
      <c r="F542" s="241"/>
      <c r="G542" s="169"/>
      <c r="H542" s="168"/>
      <c r="I542" s="167"/>
      <c r="J542" s="237"/>
      <c r="K542" s="239"/>
      <c r="L542" s="241"/>
      <c r="M542" s="237"/>
      <c r="N542" s="239"/>
      <c r="O542" s="241"/>
      <c r="P542" s="166">
        <f t="shared" si="16"/>
        <v>0</v>
      </c>
    </row>
    <row r="543" spans="1:16" ht="15" customHeight="1" x14ac:dyDescent="0.25">
      <c r="A543" s="236" t="s">
        <v>1394</v>
      </c>
      <c r="B543" s="238">
        <v>0</v>
      </c>
      <c r="C543" s="240">
        <v>0.18</v>
      </c>
      <c r="D543" s="236" t="s">
        <v>1393</v>
      </c>
      <c r="E543" s="238">
        <v>0</v>
      </c>
      <c r="F543" s="240">
        <v>0.11</v>
      </c>
      <c r="G543" s="172" t="s">
        <v>919</v>
      </c>
      <c r="H543" s="171">
        <v>0</v>
      </c>
      <c r="I543" s="170">
        <v>0.2</v>
      </c>
      <c r="J543" s="236" t="s">
        <v>554</v>
      </c>
      <c r="K543" s="238">
        <v>0.68</v>
      </c>
      <c r="L543" s="240">
        <v>0.17</v>
      </c>
      <c r="M543" s="236" t="s">
        <v>189</v>
      </c>
      <c r="N543" s="238">
        <v>0.68</v>
      </c>
      <c r="O543" s="240">
        <v>0.19</v>
      </c>
      <c r="P543" s="166">
        <f t="shared" si="16"/>
        <v>0.17</v>
      </c>
    </row>
    <row r="544" spans="1:16" ht="15" customHeight="1" x14ac:dyDescent="0.25">
      <c r="A544" s="237"/>
      <c r="B544" s="239"/>
      <c r="C544" s="241"/>
      <c r="D544" s="237"/>
      <c r="E544" s="239"/>
      <c r="F544" s="241"/>
      <c r="G544" s="169"/>
      <c r="H544" s="168"/>
      <c r="I544" s="167"/>
      <c r="J544" s="237"/>
      <c r="K544" s="239"/>
      <c r="L544" s="241"/>
      <c r="M544" s="237"/>
      <c r="N544" s="239"/>
      <c r="O544" s="241"/>
      <c r="P544" s="166">
        <f t="shared" si="16"/>
        <v>0</v>
      </c>
    </row>
    <row r="545" spans="1:16" ht="15" customHeight="1" x14ac:dyDescent="0.25">
      <c r="A545" s="236" t="s">
        <v>1392</v>
      </c>
      <c r="B545" s="238">
        <v>0</v>
      </c>
      <c r="C545" s="240">
        <v>0.17</v>
      </c>
      <c r="D545" s="236" t="s">
        <v>1391</v>
      </c>
      <c r="E545" s="238">
        <v>0</v>
      </c>
      <c r="F545" s="240">
        <v>0.06</v>
      </c>
      <c r="G545" s="172" t="s">
        <v>918</v>
      </c>
      <c r="H545" s="171">
        <v>0</v>
      </c>
      <c r="I545" s="170">
        <v>0.23</v>
      </c>
      <c r="J545" s="236" t="s">
        <v>553</v>
      </c>
      <c r="K545" s="238">
        <v>0.68</v>
      </c>
      <c r="L545" s="240">
        <v>0.17</v>
      </c>
      <c r="M545" s="236" t="s">
        <v>188</v>
      </c>
      <c r="N545" s="238">
        <v>0.68</v>
      </c>
      <c r="O545" s="240">
        <v>0.19</v>
      </c>
      <c r="P545" s="166">
        <f t="shared" si="16"/>
        <v>0.16400000000000001</v>
      </c>
    </row>
    <row r="546" spans="1:16" ht="15" customHeight="1" x14ac:dyDescent="0.25">
      <c r="A546" s="237"/>
      <c r="B546" s="239"/>
      <c r="C546" s="241"/>
      <c r="D546" s="237"/>
      <c r="E546" s="239"/>
      <c r="F546" s="241"/>
      <c r="G546" s="169"/>
      <c r="H546" s="168"/>
      <c r="I546" s="167"/>
      <c r="J546" s="237"/>
      <c r="K546" s="239"/>
      <c r="L546" s="241"/>
      <c r="M546" s="237"/>
      <c r="N546" s="239"/>
      <c r="O546" s="241"/>
      <c r="P546" s="166">
        <f t="shared" si="16"/>
        <v>0</v>
      </c>
    </row>
    <row r="547" spans="1:16" ht="15" customHeight="1" x14ac:dyDescent="0.25">
      <c r="A547" s="236" t="s">
        <v>1390</v>
      </c>
      <c r="B547" s="238">
        <v>0</v>
      </c>
      <c r="C547" s="240">
        <v>0.16</v>
      </c>
      <c r="D547" s="236" t="s">
        <v>1389</v>
      </c>
      <c r="E547" s="238">
        <v>0</v>
      </c>
      <c r="F547" s="240">
        <v>0.04</v>
      </c>
      <c r="G547" s="172" t="s">
        <v>917</v>
      </c>
      <c r="H547" s="171">
        <v>0</v>
      </c>
      <c r="I547" s="170">
        <v>0.18</v>
      </c>
      <c r="J547" s="236" t="s">
        <v>552</v>
      </c>
      <c r="K547" s="238">
        <v>0.67</v>
      </c>
      <c r="L547" s="240">
        <v>0.17</v>
      </c>
      <c r="M547" s="236" t="s">
        <v>187</v>
      </c>
      <c r="N547" s="238">
        <v>0.67</v>
      </c>
      <c r="O547" s="240">
        <v>0.19</v>
      </c>
      <c r="P547" s="166">
        <f t="shared" si="16"/>
        <v>0.14799999999999999</v>
      </c>
    </row>
    <row r="548" spans="1:16" ht="15" customHeight="1" x14ac:dyDescent="0.25">
      <c r="A548" s="237"/>
      <c r="B548" s="239"/>
      <c r="C548" s="241"/>
      <c r="D548" s="237"/>
      <c r="E548" s="239"/>
      <c r="F548" s="241"/>
      <c r="G548" s="169"/>
      <c r="H548" s="168"/>
      <c r="I548" s="167"/>
      <c r="J548" s="237"/>
      <c r="K548" s="239"/>
      <c r="L548" s="241"/>
      <c r="M548" s="237"/>
      <c r="N548" s="239"/>
      <c r="O548" s="241"/>
      <c r="P548" s="166">
        <f t="shared" si="16"/>
        <v>0</v>
      </c>
    </row>
    <row r="549" spans="1:16" ht="15" customHeight="1" x14ac:dyDescent="0.25">
      <c r="A549" s="236" t="s">
        <v>1388</v>
      </c>
      <c r="B549" s="238">
        <v>0</v>
      </c>
      <c r="C549" s="240">
        <v>0.14000000000000001</v>
      </c>
      <c r="D549" s="236" t="s">
        <v>1387</v>
      </c>
      <c r="E549" s="238">
        <v>0</v>
      </c>
      <c r="F549" s="240">
        <v>0.09</v>
      </c>
      <c r="G549" s="172" t="s">
        <v>916</v>
      </c>
      <c r="H549" s="171">
        <v>0</v>
      </c>
      <c r="I549" s="170">
        <v>0.17</v>
      </c>
      <c r="J549" s="236" t="s">
        <v>551</v>
      </c>
      <c r="K549" s="238">
        <v>0.67</v>
      </c>
      <c r="L549" s="240">
        <v>0.12</v>
      </c>
      <c r="M549" s="236" t="s">
        <v>186</v>
      </c>
      <c r="N549" s="238">
        <v>0.67</v>
      </c>
      <c r="O549" s="240">
        <v>0.18</v>
      </c>
      <c r="P549" s="166">
        <f t="shared" ref="P549:P576" si="17">(C549+F549+I549+L549+O549)/5</f>
        <v>0.13999999999999999</v>
      </c>
    </row>
    <row r="550" spans="1:16" ht="15" customHeight="1" x14ac:dyDescent="0.25">
      <c r="A550" s="237"/>
      <c r="B550" s="239"/>
      <c r="C550" s="241"/>
      <c r="D550" s="237"/>
      <c r="E550" s="239"/>
      <c r="F550" s="241"/>
      <c r="G550" s="169"/>
      <c r="H550" s="168"/>
      <c r="I550" s="167"/>
      <c r="J550" s="237"/>
      <c r="K550" s="239"/>
      <c r="L550" s="241"/>
      <c r="M550" s="237"/>
      <c r="N550" s="239"/>
      <c r="O550" s="241"/>
      <c r="P550" s="166">
        <f t="shared" si="17"/>
        <v>0</v>
      </c>
    </row>
    <row r="551" spans="1:16" ht="15" customHeight="1" x14ac:dyDescent="0.25">
      <c r="A551" s="236" t="s">
        <v>1386</v>
      </c>
      <c r="B551" s="238">
        <v>0</v>
      </c>
      <c r="C551" s="240">
        <v>0.14000000000000001</v>
      </c>
      <c r="D551" s="236" t="s">
        <v>1385</v>
      </c>
      <c r="E551" s="238">
        <v>0</v>
      </c>
      <c r="F551" s="240">
        <v>0.15</v>
      </c>
      <c r="G551" s="172" t="s">
        <v>915</v>
      </c>
      <c r="H551" s="171">
        <v>0</v>
      </c>
      <c r="I551" s="170">
        <v>0.16</v>
      </c>
      <c r="J551" s="236" t="s">
        <v>550</v>
      </c>
      <c r="K551" s="238">
        <v>0.67</v>
      </c>
      <c r="L551" s="240">
        <v>0.15</v>
      </c>
      <c r="M551" s="236" t="s">
        <v>185</v>
      </c>
      <c r="N551" s="238">
        <v>0.67</v>
      </c>
      <c r="O551" s="240">
        <v>0.13</v>
      </c>
      <c r="P551" s="166">
        <f t="shared" si="17"/>
        <v>0.14600000000000002</v>
      </c>
    </row>
    <row r="552" spans="1:16" ht="15" customHeight="1" x14ac:dyDescent="0.25">
      <c r="A552" s="237"/>
      <c r="B552" s="239"/>
      <c r="C552" s="241"/>
      <c r="D552" s="237"/>
      <c r="E552" s="239"/>
      <c r="F552" s="241"/>
      <c r="G552" s="169"/>
      <c r="H552" s="168"/>
      <c r="I552" s="167"/>
      <c r="J552" s="237"/>
      <c r="K552" s="239"/>
      <c r="L552" s="241"/>
      <c r="M552" s="237"/>
      <c r="N552" s="239"/>
      <c r="O552" s="241"/>
      <c r="P552" s="166">
        <f t="shared" si="17"/>
        <v>0</v>
      </c>
    </row>
    <row r="553" spans="1:16" ht="15" customHeight="1" x14ac:dyDescent="0.25">
      <c r="A553" s="236" t="s">
        <v>1384</v>
      </c>
      <c r="B553" s="238">
        <v>0</v>
      </c>
      <c r="C553" s="240">
        <v>0.15</v>
      </c>
      <c r="D553" s="236" t="s">
        <v>1383</v>
      </c>
      <c r="E553" s="238">
        <v>0</v>
      </c>
      <c r="F553" s="240">
        <v>0.12</v>
      </c>
      <c r="G553" s="172" t="s">
        <v>914</v>
      </c>
      <c r="H553" s="171">
        <v>0</v>
      </c>
      <c r="I553" s="170">
        <v>0.17</v>
      </c>
      <c r="J553" s="236" t="s">
        <v>549</v>
      </c>
      <c r="K553" s="238">
        <v>0.67</v>
      </c>
      <c r="L553" s="240">
        <v>0.14000000000000001</v>
      </c>
      <c r="M553" s="236" t="s">
        <v>184</v>
      </c>
      <c r="N553" s="238">
        <v>0.67</v>
      </c>
      <c r="O553" s="240">
        <v>0.15</v>
      </c>
      <c r="P553" s="166">
        <f t="shared" si="17"/>
        <v>0.14600000000000002</v>
      </c>
    </row>
    <row r="554" spans="1:16" ht="15" customHeight="1" x14ac:dyDescent="0.25">
      <c r="A554" s="237"/>
      <c r="B554" s="239"/>
      <c r="C554" s="241"/>
      <c r="D554" s="237"/>
      <c r="E554" s="239"/>
      <c r="F554" s="241"/>
      <c r="G554" s="169"/>
      <c r="H554" s="168"/>
      <c r="I554" s="167"/>
      <c r="J554" s="237"/>
      <c r="K554" s="239"/>
      <c r="L554" s="241"/>
      <c r="M554" s="237"/>
      <c r="N554" s="239"/>
      <c r="O554" s="241"/>
      <c r="P554" s="166">
        <f t="shared" si="17"/>
        <v>0</v>
      </c>
    </row>
    <row r="555" spans="1:16" ht="15" customHeight="1" x14ac:dyDescent="0.25">
      <c r="A555" s="236" t="s">
        <v>1382</v>
      </c>
      <c r="B555" s="238">
        <v>0</v>
      </c>
      <c r="C555" s="240">
        <v>0.15</v>
      </c>
      <c r="D555" s="236" t="s">
        <v>1381</v>
      </c>
      <c r="E555" s="238">
        <v>0</v>
      </c>
      <c r="F555" s="240">
        <v>0.12</v>
      </c>
      <c r="G555" s="172" t="s">
        <v>913</v>
      </c>
      <c r="H555" s="171">
        <v>0</v>
      </c>
      <c r="I555" s="170">
        <v>0.17</v>
      </c>
      <c r="J555" s="236" t="s">
        <v>548</v>
      </c>
      <c r="K555" s="238">
        <v>0.67</v>
      </c>
      <c r="L555" s="240">
        <v>0.02</v>
      </c>
      <c r="M555" s="236" t="s">
        <v>183</v>
      </c>
      <c r="N555" s="238">
        <v>0.67</v>
      </c>
      <c r="O555" s="240">
        <v>0.09</v>
      </c>
      <c r="P555" s="166">
        <f t="shared" si="17"/>
        <v>0.11000000000000001</v>
      </c>
    </row>
    <row r="556" spans="1:16" ht="15" customHeight="1" x14ac:dyDescent="0.25">
      <c r="A556" s="237"/>
      <c r="B556" s="239"/>
      <c r="C556" s="241"/>
      <c r="D556" s="237"/>
      <c r="E556" s="239"/>
      <c r="F556" s="241"/>
      <c r="G556" s="169"/>
      <c r="H556" s="168"/>
      <c r="I556" s="167"/>
      <c r="J556" s="237"/>
      <c r="K556" s="239"/>
      <c r="L556" s="241"/>
      <c r="M556" s="237"/>
      <c r="N556" s="239"/>
      <c r="O556" s="241"/>
      <c r="P556" s="166">
        <f t="shared" si="17"/>
        <v>0</v>
      </c>
    </row>
    <row r="557" spans="1:16" ht="15" customHeight="1" x14ac:dyDescent="0.25">
      <c r="A557" s="236" t="s">
        <v>1380</v>
      </c>
      <c r="B557" s="238">
        <v>0</v>
      </c>
      <c r="C557" s="240">
        <v>0.08</v>
      </c>
      <c r="D557" s="236" t="s">
        <v>1379</v>
      </c>
      <c r="E557" s="238">
        <v>0</v>
      </c>
      <c r="F557" s="240">
        <v>0.13</v>
      </c>
      <c r="G557" s="172" t="s">
        <v>912</v>
      </c>
      <c r="H557" s="171">
        <v>0</v>
      </c>
      <c r="I557" s="170">
        <v>0.16</v>
      </c>
      <c r="J557" s="236" t="s">
        <v>547</v>
      </c>
      <c r="K557" s="238">
        <v>0.67</v>
      </c>
      <c r="L557" s="240">
        <v>0.12</v>
      </c>
      <c r="M557" s="236" t="s">
        <v>182</v>
      </c>
      <c r="N557" s="238">
        <v>0.67</v>
      </c>
      <c r="O557" s="240">
        <v>0.15</v>
      </c>
      <c r="P557" s="166">
        <f t="shared" si="17"/>
        <v>0.128</v>
      </c>
    </row>
    <row r="558" spans="1:16" ht="15" customHeight="1" x14ac:dyDescent="0.25">
      <c r="A558" s="237"/>
      <c r="B558" s="239"/>
      <c r="C558" s="241"/>
      <c r="D558" s="237"/>
      <c r="E558" s="239"/>
      <c r="F558" s="241"/>
      <c r="G558" s="169"/>
      <c r="H558" s="168"/>
      <c r="I558" s="167"/>
      <c r="J558" s="237"/>
      <c r="K558" s="239"/>
      <c r="L558" s="241"/>
      <c r="M558" s="237"/>
      <c r="N558" s="239"/>
      <c r="O558" s="241"/>
      <c r="P558" s="166">
        <f t="shared" si="17"/>
        <v>0</v>
      </c>
    </row>
    <row r="559" spans="1:16" ht="15" customHeight="1" x14ac:dyDescent="0.25">
      <c r="A559" s="236" t="s">
        <v>1378</v>
      </c>
      <c r="B559" s="238">
        <v>0</v>
      </c>
      <c r="C559" s="240">
        <v>0.12</v>
      </c>
      <c r="D559" s="236" t="s">
        <v>1377</v>
      </c>
      <c r="E559" s="238">
        <v>0</v>
      </c>
      <c r="F559" s="240">
        <v>0.11</v>
      </c>
      <c r="G559" s="172" t="s">
        <v>911</v>
      </c>
      <c r="H559" s="171">
        <v>0</v>
      </c>
      <c r="I559" s="170">
        <v>0.14000000000000001</v>
      </c>
      <c r="J559" s="236" t="s">
        <v>546</v>
      </c>
      <c r="K559" s="238">
        <v>0.67</v>
      </c>
      <c r="L559" s="240">
        <v>0.14000000000000001</v>
      </c>
      <c r="M559" s="236" t="s">
        <v>181</v>
      </c>
      <c r="N559" s="238">
        <v>0.67</v>
      </c>
      <c r="O559" s="240">
        <v>0.16</v>
      </c>
      <c r="P559" s="166">
        <f t="shared" si="17"/>
        <v>0.13400000000000001</v>
      </c>
    </row>
    <row r="560" spans="1:16" ht="15" customHeight="1" x14ac:dyDescent="0.25">
      <c r="A560" s="237"/>
      <c r="B560" s="239"/>
      <c r="C560" s="241"/>
      <c r="D560" s="237"/>
      <c r="E560" s="239"/>
      <c r="F560" s="241"/>
      <c r="G560" s="169"/>
      <c r="H560" s="168"/>
      <c r="I560" s="167"/>
      <c r="J560" s="237"/>
      <c r="K560" s="239"/>
      <c r="L560" s="241"/>
      <c r="M560" s="237"/>
      <c r="N560" s="239"/>
      <c r="O560" s="241"/>
      <c r="P560" s="166">
        <f t="shared" si="17"/>
        <v>0</v>
      </c>
    </row>
    <row r="561" spans="1:16" ht="15" customHeight="1" x14ac:dyDescent="0.25">
      <c r="A561" s="236" t="s">
        <v>1376</v>
      </c>
      <c r="B561" s="238">
        <v>0</v>
      </c>
      <c r="C561" s="240">
        <v>0.15</v>
      </c>
      <c r="D561" s="236" t="s">
        <v>1375</v>
      </c>
      <c r="E561" s="238">
        <v>0</v>
      </c>
      <c r="F561" s="240">
        <v>0.12</v>
      </c>
      <c r="G561" s="172" t="s">
        <v>910</v>
      </c>
      <c r="H561" s="171">
        <v>0</v>
      </c>
      <c r="I561" s="170">
        <v>0.17</v>
      </c>
      <c r="J561" s="236" t="s">
        <v>545</v>
      </c>
      <c r="K561" s="238">
        <v>0.66</v>
      </c>
      <c r="L561" s="240">
        <v>0.17</v>
      </c>
      <c r="M561" s="236" t="s">
        <v>180</v>
      </c>
      <c r="N561" s="238">
        <v>0.66</v>
      </c>
      <c r="O561" s="240">
        <v>0.16</v>
      </c>
      <c r="P561" s="166">
        <f t="shared" si="17"/>
        <v>0.15400000000000003</v>
      </c>
    </row>
    <row r="562" spans="1:16" ht="15" customHeight="1" x14ac:dyDescent="0.25">
      <c r="A562" s="237"/>
      <c r="B562" s="239"/>
      <c r="C562" s="241"/>
      <c r="D562" s="237"/>
      <c r="E562" s="239"/>
      <c r="F562" s="241"/>
      <c r="G562" s="169"/>
      <c r="H562" s="168"/>
      <c r="I562" s="167"/>
      <c r="J562" s="237"/>
      <c r="K562" s="239"/>
      <c r="L562" s="241"/>
      <c r="M562" s="237"/>
      <c r="N562" s="239"/>
      <c r="O562" s="241"/>
      <c r="P562" s="166">
        <f t="shared" si="17"/>
        <v>0</v>
      </c>
    </row>
    <row r="563" spans="1:16" ht="15" customHeight="1" x14ac:dyDescent="0.25">
      <c r="A563" s="236" t="s">
        <v>1374</v>
      </c>
      <c r="B563" s="238">
        <v>0</v>
      </c>
      <c r="C563" s="240">
        <v>0.17</v>
      </c>
      <c r="D563" s="236" t="s">
        <v>1373</v>
      </c>
      <c r="E563" s="238">
        <v>0</v>
      </c>
      <c r="F563" s="240">
        <v>0.03</v>
      </c>
      <c r="G563" s="172" t="s">
        <v>909</v>
      </c>
      <c r="H563" s="171">
        <v>0</v>
      </c>
      <c r="I563" s="170">
        <v>0.16</v>
      </c>
      <c r="J563" s="236" t="s">
        <v>544</v>
      </c>
      <c r="K563" s="238">
        <v>0.66</v>
      </c>
      <c r="L563" s="240">
        <v>0.16</v>
      </c>
      <c r="M563" s="236" t="s">
        <v>179</v>
      </c>
      <c r="N563" s="238">
        <v>0.66</v>
      </c>
      <c r="O563" s="240">
        <v>0.17</v>
      </c>
      <c r="P563" s="166">
        <f t="shared" si="17"/>
        <v>0.13800000000000001</v>
      </c>
    </row>
    <row r="564" spans="1:16" ht="15" customHeight="1" x14ac:dyDescent="0.25">
      <c r="A564" s="237"/>
      <c r="B564" s="239"/>
      <c r="C564" s="241"/>
      <c r="D564" s="237"/>
      <c r="E564" s="239"/>
      <c r="F564" s="241"/>
      <c r="G564" s="169"/>
      <c r="H564" s="168"/>
      <c r="I564" s="167"/>
      <c r="J564" s="237"/>
      <c r="K564" s="239"/>
      <c r="L564" s="241"/>
      <c r="M564" s="237"/>
      <c r="N564" s="239"/>
      <c r="O564" s="241"/>
      <c r="P564" s="166">
        <f t="shared" si="17"/>
        <v>0</v>
      </c>
    </row>
    <row r="565" spans="1:16" ht="15" customHeight="1" x14ac:dyDescent="0.25">
      <c r="A565" s="236" t="s">
        <v>1372</v>
      </c>
      <c r="B565" s="238">
        <v>0</v>
      </c>
      <c r="C565" s="240">
        <v>0.18</v>
      </c>
      <c r="D565" s="236" t="s">
        <v>1371</v>
      </c>
      <c r="E565" s="238">
        <v>0</v>
      </c>
      <c r="F565" s="240">
        <v>0.06</v>
      </c>
      <c r="G565" s="172" t="s">
        <v>908</v>
      </c>
      <c r="H565" s="171">
        <v>0</v>
      </c>
      <c r="I565" s="170">
        <v>0.15</v>
      </c>
      <c r="J565" s="236" t="s">
        <v>543</v>
      </c>
      <c r="K565" s="238">
        <v>0.66</v>
      </c>
      <c r="L565" s="240">
        <v>0.13</v>
      </c>
      <c r="M565" s="236" t="s">
        <v>178</v>
      </c>
      <c r="N565" s="238">
        <v>0.66</v>
      </c>
      <c r="O565" s="240">
        <v>0.16</v>
      </c>
      <c r="P565" s="166">
        <f t="shared" si="17"/>
        <v>0.13600000000000001</v>
      </c>
    </row>
    <row r="566" spans="1:16" ht="15" customHeight="1" x14ac:dyDescent="0.25">
      <c r="A566" s="237"/>
      <c r="B566" s="239"/>
      <c r="C566" s="241"/>
      <c r="D566" s="237"/>
      <c r="E566" s="239"/>
      <c r="F566" s="241"/>
      <c r="G566" s="169"/>
      <c r="H566" s="168"/>
      <c r="I566" s="167"/>
      <c r="J566" s="237"/>
      <c r="K566" s="239"/>
      <c r="L566" s="241"/>
      <c r="M566" s="237"/>
      <c r="N566" s="239"/>
      <c r="O566" s="241"/>
      <c r="P566" s="166">
        <f t="shared" si="17"/>
        <v>0</v>
      </c>
    </row>
    <row r="567" spans="1:16" ht="15" customHeight="1" x14ac:dyDescent="0.25">
      <c r="A567" s="236" t="s">
        <v>1370</v>
      </c>
      <c r="B567" s="238">
        <v>0</v>
      </c>
      <c r="C567" s="240">
        <v>0.18</v>
      </c>
      <c r="D567" s="236" t="s">
        <v>1369</v>
      </c>
      <c r="E567" s="238">
        <v>0</v>
      </c>
      <c r="F567" s="240">
        <v>0.09</v>
      </c>
      <c r="G567" s="172" t="s">
        <v>907</v>
      </c>
      <c r="H567" s="171">
        <v>0</v>
      </c>
      <c r="I567" s="170">
        <v>0.15</v>
      </c>
      <c r="J567" s="236" t="s">
        <v>542</v>
      </c>
      <c r="K567" s="238">
        <v>0.66</v>
      </c>
      <c r="L567" s="240">
        <v>0.14000000000000001</v>
      </c>
      <c r="M567" s="236" t="s">
        <v>177</v>
      </c>
      <c r="N567" s="238">
        <v>0.66</v>
      </c>
      <c r="O567" s="240">
        <v>0.16</v>
      </c>
      <c r="P567" s="166">
        <f t="shared" si="17"/>
        <v>0.14400000000000002</v>
      </c>
    </row>
    <row r="568" spans="1:16" ht="15" customHeight="1" x14ac:dyDescent="0.25">
      <c r="A568" s="237"/>
      <c r="B568" s="239"/>
      <c r="C568" s="241"/>
      <c r="D568" s="237"/>
      <c r="E568" s="239"/>
      <c r="F568" s="241"/>
      <c r="G568" s="169"/>
      <c r="H568" s="168"/>
      <c r="I568" s="167"/>
      <c r="J568" s="237"/>
      <c r="K568" s="239"/>
      <c r="L568" s="241"/>
      <c r="M568" s="237"/>
      <c r="N568" s="239"/>
      <c r="O568" s="241"/>
      <c r="P568" s="166">
        <f t="shared" si="17"/>
        <v>0</v>
      </c>
    </row>
    <row r="569" spans="1:16" ht="15" customHeight="1" x14ac:dyDescent="0.25">
      <c r="A569" s="236" t="s">
        <v>1368</v>
      </c>
      <c r="B569" s="238">
        <v>0</v>
      </c>
      <c r="C569" s="240">
        <v>0.21</v>
      </c>
      <c r="D569" s="236" t="s">
        <v>1367</v>
      </c>
      <c r="E569" s="238">
        <v>0</v>
      </c>
      <c r="F569" s="240">
        <v>0.15</v>
      </c>
      <c r="G569" s="172" t="s">
        <v>906</v>
      </c>
      <c r="H569" s="171">
        <v>0</v>
      </c>
      <c r="I569" s="170">
        <v>0.14000000000000001</v>
      </c>
      <c r="J569" s="236" t="s">
        <v>541</v>
      </c>
      <c r="K569" s="238">
        <v>0.66</v>
      </c>
      <c r="L569" s="240">
        <v>0.16</v>
      </c>
      <c r="M569" s="236" t="s">
        <v>176</v>
      </c>
      <c r="N569" s="238">
        <v>0.66</v>
      </c>
      <c r="O569" s="240">
        <v>0.14000000000000001</v>
      </c>
      <c r="P569" s="166">
        <f t="shared" si="17"/>
        <v>0.16</v>
      </c>
    </row>
    <row r="570" spans="1:16" ht="15" customHeight="1" x14ac:dyDescent="0.25">
      <c r="A570" s="237"/>
      <c r="B570" s="239"/>
      <c r="C570" s="241"/>
      <c r="D570" s="237"/>
      <c r="E570" s="239"/>
      <c r="F570" s="241"/>
      <c r="G570" s="169"/>
      <c r="H570" s="168"/>
      <c r="I570" s="167"/>
      <c r="J570" s="237"/>
      <c r="K570" s="239"/>
      <c r="L570" s="241"/>
      <c r="M570" s="237"/>
      <c r="N570" s="239"/>
      <c r="O570" s="241"/>
      <c r="P570" s="166">
        <f t="shared" si="17"/>
        <v>0</v>
      </c>
    </row>
    <row r="571" spans="1:16" ht="15" customHeight="1" x14ac:dyDescent="0.25">
      <c r="A571" s="236" t="s">
        <v>1366</v>
      </c>
      <c r="B571" s="238">
        <v>0</v>
      </c>
      <c r="C571" s="240">
        <v>0.18</v>
      </c>
      <c r="D571" s="236" t="s">
        <v>1365</v>
      </c>
      <c r="E571" s="238">
        <v>0</v>
      </c>
      <c r="F571" s="240">
        <v>0.04</v>
      </c>
      <c r="G571" s="172" t="s">
        <v>905</v>
      </c>
      <c r="H571" s="171">
        <v>0</v>
      </c>
      <c r="I571" s="170">
        <v>0.16</v>
      </c>
      <c r="J571" s="236" t="s">
        <v>540</v>
      </c>
      <c r="K571" s="238">
        <v>0.66</v>
      </c>
      <c r="L571" s="240">
        <v>0.17</v>
      </c>
      <c r="M571" s="236" t="s">
        <v>175</v>
      </c>
      <c r="N571" s="238">
        <v>0.66</v>
      </c>
      <c r="O571" s="240">
        <v>0.14000000000000001</v>
      </c>
      <c r="P571" s="166">
        <f t="shared" si="17"/>
        <v>0.13800000000000001</v>
      </c>
    </row>
    <row r="572" spans="1:16" ht="15" customHeight="1" x14ac:dyDescent="0.25">
      <c r="A572" s="237"/>
      <c r="B572" s="239"/>
      <c r="C572" s="241"/>
      <c r="D572" s="237"/>
      <c r="E572" s="239"/>
      <c r="F572" s="241"/>
      <c r="G572" s="169"/>
      <c r="H572" s="168"/>
      <c r="I572" s="167"/>
      <c r="J572" s="237"/>
      <c r="K572" s="239"/>
      <c r="L572" s="241"/>
      <c r="M572" s="237"/>
      <c r="N572" s="239"/>
      <c r="O572" s="241"/>
      <c r="P572" s="166">
        <f t="shared" si="17"/>
        <v>0</v>
      </c>
    </row>
    <row r="573" spans="1:16" ht="15" customHeight="1" x14ac:dyDescent="0.25">
      <c r="A573" s="236" t="s">
        <v>1364</v>
      </c>
      <c r="B573" s="238">
        <v>0</v>
      </c>
      <c r="C573" s="240">
        <v>0.16</v>
      </c>
      <c r="D573" s="236" t="s">
        <v>1363</v>
      </c>
      <c r="E573" s="238">
        <v>0</v>
      </c>
      <c r="F573" s="240">
        <v>0.14000000000000001</v>
      </c>
      <c r="G573" s="172" t="s">
        <v>904</v>
      </c>
      <c r="H573" s="171">
        <v>0</v>
      </c>
      <c r="I573" s="170">
        <v>0.14000000000000001</v>
      </c>
      <c r="J573" s="236" t="s">
        <v>539</v>
      </c>
      <c r="K573" s="238">
        <v>0.66</v>
      </c>
      <c r="L573" s="240">
        <v>0.17</v>
      </c>
      <c r="M573" s="236" t="s">
        <v>174</v>
      </c>
      <c r="N573" s="238">
        <v>0.66</v>
      </c>
      <c r="O573" s="240">
        <v>0.15</v>
      </c>
      <c r="P573" s="166">
        <f t="shared" si="17"/>
        <v>0.15200000000000002</v>
      </c>
    </row>
    <row r="574" spans="1:16" ht="15" customHeight="1" x14ac:dyDescent="0.25">
      <c r="A574" s="237"/>
      <c r="B574" s="239"/>
      <c r="C574" s="241"/>
      <c r="D574" s="237"/>
      <c r="E574" s="239"/>
      <c r="F574" s="241"/>
      <c r="G574" s="169"/>
      <c r="H574" s="168"/>
      <c r="I574" s="167"/>
      <c r="J574" s="237"/>
      <c r="K574" s="239"/>
      <c r="L574" s="241"/>
      <c r="M574" s="237"/>
      <c r="N574" s="239"/>
      <c r="O574" s="241"/>
      <c r="P574" s="166">
        <f t="shared" si="17"/>
        <v>0</v>
      </c>
    </row>
    <row r="575" spans="1:16" ht="15" customHeight="1" x14ac:dyDescent="0.25">
      <c r="A575" s="236" t="s">
        <v>1362</v>
      </c>
      <c r="B575" s="238">
        <v>0</v>
      </c>
      <c r="C575" s="240">
        <v>0.15</v>
      </c>
      <c r="D575" s="236" t="s">
        <v>1361</v>
      </c>
      <c r="E575" s="238">
        <v>0</v>
      </c>
      <c r="F575" s="240">
        <v>0.12</v>
      </c>
      <c r="G575" s="172" t="s">
        <v>903</v>
      </c>
      <c r="H575" s="171">
        <v>0</v>
      </c>
      <c r="I575" s="170">
        <v>0.17</v>
      </c>
      <c r="J575" s="236" t="s">
        <v>538</v>
      </c>
      <c r="K575" s="238">
        <v>0.65</v>
      </c>
      <c r="L575" s="240">
        <v>0.16</v>
      </c>
      <c r="M575" s="236" t="s">
        <v>173</v>
      </c>
      <c r="N575" s="238">
        <v>0.65</v>
      </c>
      <c r="O575" s="240">
        <v>0.16</v>
      </c>
      <c r="P575" s="166">
        <f t="shared" si="17"/>
        <v>0.15200000000000002</v>
      </c>
    </row>
    <row r="576" spans="1:16" ht="15" customHeight="1" x14ac:dyDescent="0.25">
      <c r="A576" s="237"/>
      <c r="B576" s="239"/>
      <c r="C576" s="241"/>
      <c r="D576" s="237"/>
      <c r="E576" s="239"/>
      <c r="F576" s="241"/>
      <c r="G576" s="169"/>
      <c r="H576" s="168"/>
      <c r="I576" s="167"/>
      <c r="J576" s="237"/>
      <c r="K576" s="239"/>
      <c r="L576" s="241"/>
      <c r="M576" s="237"/>
      <c r="N576" s="239"/>
      <c r="O576" s="241"/>
      <c r="P576" s="166">
        <f t="shared" si="17"/>
        <v>0</v>
      </c>
    </row>
    <row r="577" spans="1:17" ht="15" customHeight="1" x14ac:dyDescent="0.25">
      <c r="A577" s="175"/>
      <c r="B577" s="174"/>
      <c r="C577" s="173"/>
      <c r="D577" s="175"/>
      <c r="E577" s="174"/>
      <c r="F577" s="173"/>
      <c r="G577" s="175"/>
      <c r="H577" s="174"/>
      <c r="I577" s="173"/>
      <c r="J577" s="175"/>
      <c r="K577" s="174"/>
      <c r="L577" s="173"/>
      <c r="M577" s="175"/>
      <c r="N577" s="174"/>
      <c r="O577" s="173"/>
      <c r="P577" s="166"/>
      <c r="Q577" s="166">
        <f>SUM(P517:P576)</f>
        <v>4.5960000000000001</v>
      </c>
    </row>
    <row r="578" spans="1:17" ht="15" customHeight="1" x14ac:dyDescent="0.25">
      <c r="A578" s="236" t="s">
        <v>1360</v>
      </c>
      <c r="B578" s="238">
        <v>0</v>
      </c>
      <c r="C578" s="240">
        <v>0.14000000000000001</v>
      </c>
      <c r="D578" s="236" t="s">
        <v>1359</v>
      </c>
      <c r="E578" s="238">
        <v>0</v>
      </c>
      <c r="F578" s="240">
        <v>0.16</v>
      </c>
      <c r="G578" s="172" t="s">
        <v>902</v>
      </c>
      <c r="H578" s="171">
        <v>0</v>
      </c>
      <c r="I578" s="170">
        <v>0.18</v>
      </c>
      <c r="J578" s="236" t="s">
        <v>537</v>
      </c>
      <c r="K578" s="238">
        <v>0.65</v>
      </c>
      <c r="L578" s="240">
        <v>0.15</v>
      </c>
      <c r="M578" s="236" t="s">
        <v>172</v>
      </c>
      <c r="N578" s="238">
        <v>0.65</v>
      </c>
      <c r="O578" s="240">
        <v>0.14000000000000001</v>
      </c>
      <c r="P578" s="166">
        <f t="shared" ref="P578:P609" si="18">(C578+F578+I578+L578+O578)/5</f>
        <v>0.154</v>
      </c>
    </row>
    <row r="579" spans="1:17" ht="15" customHeight="1" x14ac:dyDescent="0.25">
      <c r="A579" s="237"/>
      <c r="B579" s="239"/>
      <c r="C579" s="241"/>
      <c r="D579" s="237"/>
      <c r="E579" s="239"/>
      <c r="F579" s="241"/>
      <c r="G579" s="169"/>
      <c r="H579" s="168"/>
      <c r="I579" s="167"/>
      <c r="J579" s="237"/>
      <c r="K579" s="239"/>
      <c r="L579" s="241"/>
      <c r="M579" s="237"/>
      <c r="N579" s="239"/>
      <c r="O579" s="241"/>
      <c r="P579" s="166">
        <f t="shared" si="18"/>
        <v>0</v>
      </c>
    </row>
    <row r="580" spans="1:17" ht="15" customHeight="1" x14ac:dyDescent="0.25">
      <c r="A580" s="236" t="s">
        <v>1358</v>
      </c>
      <c r="B580" s="238">
        <v>0</v>
      </c>
      <c r="C580" s="240">
        <v>0.14000000000000001</v>
      </c>
      <c r="D580" s="236" t="s">
        <v>1357</v>
      </c>
      <c r="E580" s="238">
        <v>0</v>
      </c>
      <c r="F580" s="240">
        <v>0.14000000000000001</v>
      </c>
      <c r="G580" s="172" t="s">
        <v>901</v>
      </c>
      <c r="H580" s="171">
        <v>0</v>
      </c>
      <c r="I580" s="170">
        <v>0.18</v>
      </c>
      <c r="J580" s="236" t="s">
        <v>536</v>
      </c>
      <c r="K580" s="238">
        <v>0.65</v>
      </c>
      <c r="L580" s="240">
        <v>0.09</v>
      </c>
      <c r="M580" s="236" t="s">
        <v>171</v>
      </c>
      <c r="N580" s="238">
        <v>0.65</v>
      </c>
      <c r="O580" s="240">
        <v>0.19</v>
      </c>
      <c r="P580" s="166">
        <f t="shared" si="18"/>
        <v>0.14799999999999999</v>
      </c>
    </row>
    <row r="581" spans="1:17" ht="15" customHeight="1" x14ac:dyDescent="0.25">
      <c r="A581" s="237"/>
      <c r="B581" s="239"/>
      <c r="C581" s="241"/>
      <c r="D581" s="237"/>
      <c r="E581" s="239"/>
      <c r="F581" s="241"/>
      <c r="G581" s="169"/>
      <c r="H581" s="168"/>
      <c r="I581" s="167"/>
      <c r="J581" s="237"/>
      <c r="K581" s="239"/>
      <c r="L581" s="241"/>
      <c r="M581" s="237"/>
      <c r="N581" s="239"/>
      <c r="O581" s="241"/>
      <c r="P581" s="166">
        <f t="shared" si="18"/>
        <v>0</v>
      </c>
    </row>
    <row r="582" spans="1:17" ht="15" customHeight="1" x14ac:dyDescent="0.25">
      <c r="A582" s="236" t="s">
        <v>1356</v>
      </c>
      <c r="B582" s="238">
        <v>0</v>
      </c>
      <c r="C582" s="240">
        <v>0.08</v>
      </c>
      <c r="D582" s="236" t="s">
        <v>1355</v>
      </c>
      <c r="E582" s="238">
        <v>0</v>
      </c>
      <c r="F582" s="240">
        <v>0.11</v>
      </c>
      <c r="G582" s="172" t="s">
        <v>900</v>
      </c>
      <c r="H582" s="171">
        <v>0</v>
      </c>
      <c r="I582" s="170">
        <v>0.15</v>
      </c>
      <c r="J582" s="236" t="s">
        <v>535</v>
      </c>
      <c r="K582" s="238">
        <v>0.65</v>
      </c>
      <c r="L582" s="240">
        <v>0.08</v>
      </c>
      <c r="M582" s="236" t="s">
        <v>170</v>
      </c>
      <c r="N582" s="238">
        <v>0.65</v>
      </c>
      <c r="O582" s="240">
        <v>0.17</v>
      </c>
      <c r="P582" s="166">
        <f t="shared" si="18"/>
        <v>0.11799999999999999</v>
      </c>
    </row>
    <row r="583" spans="1:17" ht="15" customHeight="1" x14ac:dyDescent="0.25">
      <c r="A583" s="237"/>
      <c r="B583" s="239"/>
      <c r="C583" s="241"/>
      <c r="D583" s="237"/>
      <c r="E583" s="239"/>
      <c r="F583" s="241"/>
      <c r="G583" s="169"/>
      <c r="H583" s="168"/>
      <c r="I583" s="167"/>
      <c r="J583" s="237"/>
      <c r="K583" s="239"/>
      <c r="L583" s="241"/>
      <c r="M583" s="237"/>
      <c r="N583" s="239"/>
      <c r="O583" s="241"/>
      <c r="P583" s="166">
        <f t="shared" si="18"/>
        <v>0</v>
      </c>
    </row>
    <row r="584" spans="1:17" ht="15" customHeight="1" x14ac:dyDescent="0.25">
      <c r="A584" s="236" t="s">
        <v>1354</v>
      </c>
      <c r="B584" s="238">
        <v>0</v>
      </c>
      <c r="C584" s="240">
        <v>0.02</v>
      </c>
      <c r="D584" s="236" t="s">
        <v>1353</v>
      </c>
      <c r="E584" s="238">
        <v>0</v>
      </c>
      <c r="F584" s="240">
        <v>0.06</v>
      </c>
      <c r="G584" s="172" t="s">
        <v>899</v>
      </c>
      <c r="H584" s="171">
        <v>0</v>
      </c>
      <c r="I584" s="170">
        <v>0.13</v>
      </c>
      <c r="J584" s="236" t="s">
        <v>534</v>
      </c>
      <c r="K584" s="238">
        <v>0.65</v>
      </c>
      <c r="L584" s="240">
        <v>0.15</v>
      </c>
      <c r="M584" s="236" t="s">
        <v>169</v>
      </c>
      <c r="N584" s="238">
        <v>0.65</v>
      </c>
      <c r="O584" s="240">
        <v>0.17</v>
      </c>
      <c r="P584" s="166">
        <f t="shared" si="18"/>
        <v>0.10600000000000001</v>
      </c>
    </row>
    <row r="585" spans="1:17" ht="15" customHeight="1" x14ac:dyDescent="0.25">
      <c r="A585" s="237"/>
      <c r="B585" s="239"/>
      <c r="C585" s="241"/>
      <c r="D585" s="237"/>
      <c r="E585" s="239"/>
      <c r="F585" s="241"/>
      <c r="G585" s="169"/>
      <c r="H585" s="168"/>
      <c r="I585" s="167"/>
      <c r="J585" s="237"/>
      <c r="K585" s="239"/>
      <c r="L585" s="241"/>
      <c r="M585" s="237"/>
      <c r="N585" s="239"/>
      <c r="O585" s="241"/>
      <c r="P585" s="166">
        <f t="shared" si="18"/>
        <v>0</v>
      </c>
    </row>
    <row r="586" spans="1:17" ht="15" customHeight="1" x14ac:dyDescent="0.25">
      <c r="A586" s="236" t="s">
        <v>1352</v>
      </c>
      <c r="B586" s="238">
        <v>0</v>
      </c>
      <c r="C586" s="240">
        <v>0.04</v>
      </c>
      <c r="D586" s="236" t="s">
        <v>1351</v>
      </c>
      <c r="E586" s="238">
        <v>0</v>
      </c>
      <c r="F586" s="240">
        <v>0.01</v>
      </c>
      <c r="G586" s="172" t="s">
        <v>898</v>
      </c>
      <c r="H586" s="171">
        <v>0</v>
      </c>
      <c r="I586" s="170">
        <v>0.11</v>
      </c>
      <c r="J586" s="236" t="s">
        <v>533</v>
      </c>
      <c r="K586" s="238">
        <v>0.65</v>
      </c>
      <c r="L586" s="240">
        <v>0.19</v>
      </c>
      <c r="M586" s="236" t="s">
        <v>168</v>
      </c>
      <c r="N586" s="238">
        <v>0.65</v>
      </c>
      <c r="O586" s="240">
        <v>0.18</v>
      </c>
      <c r="P586" s="166">
        <f t="shared" si="18"/>
        <v>0.10600000000000001</v>
      </c>
    </row>
    <row r="587" spans="1:17" ht="15" customHeight="1" x14ac:dyDescent="0.25">
      <c r="A587" s="237"/>
      <c r="B587" s="239"/>
      <c r="C587" s="241"/>
      <c r="D587" s="237"/>
      <c r="E587" s="239"/>
      <c r="F587" s="241"/>
      <c r="G587" s="169"/>
      <c r="H587" s="168"/>
      <c r="I587" s="167"/>
      <c r="J587" s="237"/>
      <c r="K587" s="239"/>
      <c r="L587" s="241"/>
      <c r="M587" s="237"/>
      <c r="N587" s="239"/>
      <c r="O587" s="241"/>
      <c r="P587" s="166">
        <f t="shared" si="18"/>
        <v>0</v>
      </c>
    </row>
    <row r="588" spans="1:17" ht="15" customHeight="1" x14ac:dyDescent="0.25">
      <c r="A588" s="236" t="s">
        <v>1350</v>
      </c>
      <c r="B588" s="238">
        <v>0</v>
      </c>
      <c r="C588" s="240">
        <v>0.09</v>
      </c>
      <c r="D588" s="236" t="s">
        <v>1349</v>
      </c>
      <c r="E588" s="238">
        <v>0</v>
      </c>
      <c r="F588" s="240">
        <v>0.13</v>
      </c>
      <c r="G588" s="172" t="s">
        <v>897</v>
      </c>
      <c r="H588" s="171">
        <v>0</v>
      </c>
      <c r="I588" s="170">
        <v>0.1</v>
      </c>
      <c r="J588" s="236" t="s">
        <v>532</v>
      </c>
      <c r="K588" s="238">
        <v>0.65</v>
      </c>
      <c r="L588" s="240">
        <v>0.19</v>
      </c>
      <c r="M588" s="236" t="s">
        <v>167</v>
      </c>
      <c r="N588" s="238">
        <v>0.65</v>
      </c>
      <c r="O588" s="240">
        <v>0.17</v>
      </c>
      <c r="P588" s="166">
        <f t="shared" si="18"/>
        <v>0.13600000000000001</v>
      </c>
    </row>
    <row r="589" spans="1:17" ht="15" customHeight="1" x14ac:dyDescent="0.25">
      <c r="A589" s="237"/>
      <c r="B589" s="239"/>
      <c r="C589" s="241"/>
      <c r="D589" s="237"/>
      <c r="E589" s="239"/>
      <c r="F589" s="241"/>
      <c r="G589" s="169"/>
      <c r="H589" s="168"/>
      <c r="I589" s="167"/>
      <c r="J589" s="237"/>
      <c r="K589" s="239"/>
      <c r="L589" s="241"/>
      <c r="M589" s="237"/>
      <c r="N589" s="239"/>
      <c r="O589" s="241"/>
      <c r="P589" s="166">
        <f t="shared" si="18"/>
        <v>0</v>
      </c>
    </row>
    <row r="590" spans="1:17" ht="15" customHeight="1" x14ac:dyDescent="0.25">
      <c r="A590" s="236" t="s">
        <v>1348</v>
      </c>
      <c r="B590" s="238">
        <v>0</v>
      </c>
      <c r="C590" s="240">
        <v>0.12</v>
      </c>
      <c r="D590" s="236" t="s">
        <v>1347</v>
      </c>
      <c r="E590" s="238">
        <v>0</v>
      </c>
      <c r="F590" s="240">
        <v>0.13</v>
      </c>
      <c r="G590" s="172" t="s">
        <v>896</v>
      </c>
      <c r="H590" s="171">
        <v>0</v>
      </c>
      <c r="I590" s="170">
        <v>0.14000000000000001</v>
      </c>
      <c r="J590" s="236" t="s">
        <v>531</v>
      </c>
      <c r="K590" s="238">
        <v>0.64</v>
      </c>
      <c r="L590" s="240">
        <v>0.14000000000000001</v>
      </c>
      <c r="M590" s="236" t="s">
        <v>166</v>
      </c>
      <c r="N590" s="238">
        <v>0.64</v>
      </c>
      <c r="O590" s="240">
        <v>0.15</v>
      </c>
      <c r="P590" s="166">
        <f t="shared" si="18"/>
        <v>0.13600000000000001</v>
      </c>
    </row>
    <row r="591" spans="1:17" ht="15" customHeight="1" x14ac:dyDescent="0.25">
      <c r="A591" s="237"/>
      <c r="B591" s="239"/>
      <c r="C591" s="241"/>
      <c r="D591" s="237"/>
      <c r="E591" s="239"/>
      <c r="F591" s="241"/>
      <c r="G591" s="169"/>
      <c r="H591" s="168"/>
      <c r="I591" s="167"/>
      <c r="J591" s="237"/>
      <c r="K591" s="239"/>
      <c r="L591" s="241"/>
      <c r="M591" s="237"/>
      <c r="N591" s="239"/>
      <c r="O591" s="241"/>
      <c r="P591" s="166">
        <f t="shared" si="18"/>
        <v>0</v>
      </c>
    </row>
    <row r="592" spans="1:17" ht="15" customHeight="1" x14ac:dyDescent="0.25">
      <c r="A592" s="236" t="s">
        <v>1346</v>
      </c>
      <c r="B592" s="238">
        <v>0</v>
      </c>
      <c r="C592" s="240">
        <v>0.14000000000000001</v>
      </c>
      <c r="D592" s="236" t="s">
        <v>1345</v>
      </c>
      <c r="E592" s="238">
        <v>0</v>
      </c>
      <c r="F592" s="240">
        <v>0.14000000000000001</v>
      </c>
      <c r="G592" s="172" t="s">
        <v>895</v>
      </c>
      <c r="H592" s="171">
        <v>0</v>
      </c>
      <c r="I592" s="170">
        <v>0.11</v>
      </c>
      <c r="J592" s="236" t="s">
        <v>530</v>
      </c>
      <c r="K592" s="238">
        <v>0.64</v>
      </c>
      <c r="L592" s="240">
        <v>0.1</v>
      </c>
      <c r="M592" s="236" t="s">
        <v>165</v>
      </c>
      <c r="N592" s="238">
        <v>0.64</v>
      </c>
      <c r="O592" s="240">
        <v>0.14000000000000001</v>
      </c>
      <c r="P592" s="166">
        <f t="shared" si="18"/>
        <v>0.126</v>
      </c>
    </row>
    <row r="593" spans="1:16" ht="15" customHeight="1" x14ac:dyDescent="0.25">
      <c r="A593" s="237"/>
      <c r="B593" s="239"/>
      <c r="C593" s="241"/>
      <c r="D593" s="237"/>
      <c r="E593" s="239"/>
      <c r="F593" s="241"/>
      <c r="G593" s="169"/>
      <c r="H593" s="168"/>
      <c r="I593" s="167"/>
      <c r="J593" s="237"/>
      <c r="K593" s="239"/>
      <c r="L593" s="241"/>
      <c r="M593" s="237"/>
      <c r="N593" s="239"/>
      <c r="O593" s="241"/>
      <c r="P593" s="166">
        <f t="shared" si="18"/>
        <v>0</v>
      </c>
    </row>
    <row r="594" spans="1:16" ht="15" customHeight="1" x14ac:dyDescent="0.25">
      <c r="A594" s="236" t="s">
        <v>1344</v>
      </c>
      <c r="B594" s="238">
        <v>0</v>
      </c>
      <c r="C594" s="240">
        <v>0.15</v>
      </c>
      <c r="D594" s="236" t="s">
        <v>1343</v>
      </c>
      <c r="E594" s="238">
        <v>0</v>
      </c>
      <c r="F594" s="240">
        <v>0.15</v>
      </c>
      <c r="G594" s="172" t="s">
        <v>894</v>
      </c>
      <c r="H594" s="171">
        <v>0</v>
      </c>
      <c r="I594" s="170">
        <v>0.1</v>
      </c>
      <c r="J594" s="236" t="s">
        <v>529</v>
      </c>
      <c r="K594" s="238">
        <v>0.64</v>
      </c>
      <c r="L594" s="240">
        <v>0.04</v>
      </c>
      <c r="M594" s="236" t="s">
        <v>164</v>
      </c>
      <c r="N594" s="238">
        <v>0.64</v>
      </c>
      <c r="O594" s="240">
        <v>0.13</v>
      </c>
      <c r="P594" s="166">
        <f t="shared" si="18"/>
        <v>0.11400000000000002</v>
      </c>
    </row>
    <row r="595" spans="1:16" ht="15" customHeight="1" x14ac:dyDescent="0.25">
      <c r="A595" s="237"/>
      <c r="B595" s="239"/>
      <c r="C595" s="241"/>
      <c r="D595" s="237"/>
      <c r="E595" s="239"/>
      <c r="F595" s="241"/>
      <c r="G595" s="169"/>
      <c r="H595" s="168"/>
      <c r="I595" s="167"/>
      <c r="J595" s="237"/>
      <c r="K595" s="239"/>
      <c r="L595" s="241"/>
      <c r="M595" s="237"/>
      <c r="N595" s="239"/>
      <c r="O595" s="241"/>
      <c r="P595" s="166">
        <f t="shared" si="18"/>
        <v>0</v>
      </c>
    </row>
    <row r="596" spans="1:16" ht="15" customHeight="1" x14ac:dyDescent="0.25">
      <c r="A596" s="236" t="s">
        <v>1342</v>
      </c>
      <c r="B596" s="238">
        <v>0</v>
      </c>
      <c r="C596" s="240">
        <v>0.15</v>
      </c>
      <c r="D596" s="236" t="s">
        <v>1341</v>
      </c>
      <c r="E596" s="238">
        <v>0</v>
      </c>
      <c r="F596" s="240">
        <v>0.14000000000000001</v>
      </c>
      <c r="G596" s="172" t="s">
        <v>893</v>
      </c>
      <c r="H596" s="171">
        <v>0</v>
      </c>
      <c r="I596" s="170">
        <v>0.12</v>
      </c>
      <c r="J596" s="236" t="s">
        <v>528</v>
      </c>
      <c r="K596" s="238">
        <v>0.64</v>
      </c>
      <c r="L596" s="240">
        <v>0.11</v>
      </c>
      <c r="M596" s="236" t="s">
        <v>163</v>
      </c>
      <c r="N596" s="238">
        <v>0.64</v>
      </c>
      <c r="O596" s="240">
        <v>0.12</v>
      </c>
      <c r="P596" s="166">
        <f t="shared" si="18"/>
        <v>0.128</v>
      </c>
    </row>
    <row r="597" spans="1:16" ht="15" customHeight="1" x14ac:dyDescent="0.25">
      <c r="A597" s="237"/>
      <c r="B597" s="239"/>
      <c r="C597" s="241"/>
      <c r="D597" s="237"/>
      <c r="E597" s="239"/>
      <c r="F597" s="241"/>
      <c r="G597" s="169"/>
      <c r="H597" s="168"/>
      <c r="I597" s="167"/>
      <c r="J597" s="237"/>
      <c r="K597" s="239"/>
      <c r="L597" s="241"/>
      <c r="M597" s="237"/>
      <c r="N597" s="239"/>
      <c r="O597" s="241"/>
      <c r="P597" s="166">
        <f t="shared" si="18"/>
        <v>0</v>
      </c>
    </row>
    <row r="598" spans="1:16" ht="15" customHeight="1" x14ac:dyDescent="0.25">
      <c r="A598" s="236" t="s">
        <v>1340</v>
      </c>
      <c r="B598" s="238">
        <v>0</v>
      </c>
      <c r="C598" s="240">
        <v>0.14000000000000001</v>
      </c>
      <c r="D598" s="236" t="s">
        <v>1339</v>
      </c>
      <c r="E598" s="238">
        <v>0</v>
      </c>
      <c r="F598" s="240">
        <v>0.14000000000000001</v>
      </c>
      <c r="G598" s="172" t="s">
        <v>892</v>
      </c>
      <c r="H598" s="171">
        <v>0</v>
      </c>
      <c r="I598" s="170">
        <v>0.08</v>
      </c>
      <c r="J598" s="236" t="s">
        <v>527</v>
      </c>
      <c r="K598" s="238">
        <v>0.64</v>
      </c>
      <c r="L598" s="240">
        <v>0.13</v>
      </c>
      <c r="M598" s="236" t="s">
        <v>162</v>
      </c>
      <c r="N598" s="238">
        <v>0.64</v>
      </c>
      <c r="O598" s="240">
        <v>0.12</v>
      </c>
      <c r="P598" s="166">
        <f t="shared" si="18"/>
        <v>0.12200000000000003</v>
      </c>
    </row>
    <row r="599" spans="1:16" ht="15" customHeight="1" x14ac:dyDescent="0.25">
      <c r="A599" s="237"/>
      <c r="B599" s="239"/>
      <c r="C599" s="241"/>
      <c r="D599" s="237"/>
      <c r="E599" s="239"/>
      <c r="F599" s="241"/>
      <c r="G599" s="169"/>
      <c r="H599" s="168"/>
      <c r="I599" s="167"/>
      <c r="J599" s="237"/>
      <c r="K599" s="239"/>
      <c r="L599" s="241"/>
      <c r="M599" s="237"/>
      <c r="N599" s="239"/>
      <c r="O599" s="241"/>
      <c r="P599" s="166">
        <f t="shared" si="18"/>
        <v>0</v>
      </c>
    </row>
    <row r="600" spans="1:16" ht="15" customHeight="1" x14ac:dyDescent="0.25">
      <c r="A600" s="236" t="s">
        <v>1338</v>
      </c>
      <c r="B600" s="238">
        <v>0</v>
      </c>
      <c r="C600" s="240">
        <v>0.11</v>
      </c>
      <c r="D600" s="236" t="s">
        <v>1337</v>
      </c>
      <c r="E600" s="238">
        <v>0</v>
      </c>
      <c r="F600" s="240">
        <v>0.16</v>
      </c>
      <c r="G600" s="172" t="s">
        <v>891</v>
      </c>
      <c r="H600" s="171">
        <v>0</v>
      </c>
      <c r="I600" s="170">
        <v>0.11</v>
      </c>
      <c r="J600" s="236" t="s">
        <v>526</v>
      </c>
      <c r="K600" s="238">
        <v>0.64</v>
      </c>
      <c r="L600" s="240">
        <v>0.12</v>
      </c>
      <c r="M600" s="236" t="s">
        <v>161</v>
      </c>
      <c r="N600" s="238">
        <v>0.64</v>
      </c>
      <c r="O600" s="240">
        <v>0.12</v>
      </c>
      <c r="P600" s="166">
        <f t="shared" si="18"/>
        <v>0.124</v>
      </c>
    </row>
    <row r="601" spans="1:16" ht="15" customHeight="1" x14ac:dyDescent="0.25">
      <c r="A601" s="237"/>
      <c r="B601" s="239"/>
      <c r="C601" s="241"/>
      <c r="D601" s="237"/>
      <c r="E601" s="239"/>
      <c r="F601" s="241"/>
      <c r="G601" s="169"/>
      <c r="H601" s="168"/>
      <c r="I601" s="167"/>
      <c r="J601" s="237"/>
      <c r="K601" s="239"/>
      <c r="L601" s="241"/>
      <c r="M601" s="237"/>
      <c r="N601" s="239"/>
      <c r="O601" s="241"/>
      <c r="P601" s="166">
        <f t="shared" si="18"/>
        <v>0</v>
      </c>
    </row>
    <row r="602" spans="1:16" ht="15" customHeight="1" x14ac:dyDescent="0.25">
      <c r="A602" s="236" t="s">
        <v>1336</v>
      </c>
      <c r="B602" s="238">
        <v>0</v>
      </c>
      <c r="C602" s="240">
        <v>0.12</v>
      </c>
      <c r="D602" s="236" t="s">
        <v>1335</v>
      </c>
      <c r="E602" s="238">
        <v>0</v>
      </c>
      <c r="F602" s="240">
        <v>0.16</v>
      </c>
      <c r="G602" s="172" t="s">
        <v>890</v>
      </c>
      <c r="H602" s="171">
        <v>0</v>
      </c>
      <c r="I602" s="170">
        <v>0.13</v>
      </c>
      <c r="J602" s="236" t="s">
        <v>525</v>
      </c>
      <c r="K602" s="238">
        <v>0.64</v>
      </c>
      <c r="L602" s="240">
        <v>0.08</v>
      </c>
      <c r="M602" s="236" t="s">
        <v>160</v>
      </c>
      <c r="N602" s="238">
        <v>0.64</v>
      </c>
      <c r="O602" s="240">
        <v>0.12</v>
      </c>
      <c r="P602" s="166">
        <f t="shared" si="18"/>
        <v>0.12200000000000003</v>
      </c>
    </row>
    <row r="603" spans="1:16" ht="15" customHeight="1" x14ac:dyDescent="0.25">
      <c r="A603" s="237"/>
      <c r="B603" s="239"/>
      <c r="C603" s="241"/>
      <c r="D603" s="237"/>
      <c r="E603" s="239"/>
      <c r="F603" s="241"/>
      <c r="G603" s="169"/>
      <c r="H603" s="168"/>
      <c r="I603" s="167"/>
      <c r="J603" s="237"/>
      <c r="K603" s="239"/>
      <c r="L603" s="241"/>
      <c r="M603" s="237"/>
      <c r="N603" s="239"/>
      <c r="O603" s="241"/>
      <c r="P603" s="166">
        <f t="shared" si="18"/>
        <v>0</v>
      </c>
    </row>
    <row r="604" spans="1:16" ht="15" customHeight="1" x14ac:dyDescent="0.25">
      <c r="A604" s="236" t="s">
        <v>1334</v>
      </c>
      <c r="B604" s="238">
        <v>0</v>
      </c>
      <c r="C604" s="240">
        <v>0.03</v>
      </c>
      <c r="D604" s="236" t="s">
        <v>1333</v>
      </c>
      <c r="E604" s="238">
        <v>0</v>
      </c>
      <c r="F604" s="240">
        <v>0.14000000000000001</v>
      </c>
      <c r="G604" s="172" t="s">
        <v>889</v>
      </c>
      <c r="H604" s="171">
        <v>0</v>
      </c>
      <c r="I604" s="170">
        <v>0.15</v>
      </c>
      <c r="J604" s="236" t="s">
        <v>524</v>
      </c>
      <c r="K604" s="238">
        <v>0.63</v>
      </c>
      <c r="L604" s="240">
        <v>0.13</v>
      </c>
      <c r="M604" s="236" t="s">
        <v>159</v>
      </c>
      <c r="N604" s="238">
        <v>0.63</v>
      </c>
      <c r="O604" s="240">
        <v>0.09</v>
      </c>
      <c r="P604" s="166">
        <f t="shared" si="18"/>
        <v>0.10800000000000001</v>
      </c>
    </row>
    <row r="605" spans="1:16" ht="15" customHeight="1" x14ac:dyDescent="0.25">
      <c r="A605" s="237"/>
      <c r="B605" s="239"/>
      <c r="C605" s="241"/>
      <c r="D605" s="237"/>
      <c r="E605" s="239"/>
      <c r="F605" s="241"/>
      <c r="G605" s="169"/>
      <c r="H605" s="168"/>
      <c r="I605" s="167"/>
      <c r="J605" s="237"/>
      <c r="K605" s="239"/>
      <c r="L605" s="241"/>
      <c r="M605" s="237"/>
      <c r="N605" s="239"/>
      <c r="O605" s="241"/>
      <c r="P605" s="166">
        <f t="shared" si="18"/>
        <v>0</v>
      </c>
    </row>
    <row r="606" spans="1:16" ht="15" customHeight="1" x14ac:dyDescent="0.25">
      <c r="A606" s="236" t="s">
        <v>1332</v>
      </c>
      <c r="B606" s="238">
        <v>0</v>
      </c>
      <c r="C606" s="240">
        <v>0.03</v>
      </c>
      <c r="D606" s="236" t="s">
        <v>1331</v>
      </c>
      <c r="E606" s="238">
        <v>0</v>
      </c>
      <c r="F606" s="240">
        <v>0.12</v>
      </c>
      <c r="G606" s="172" t="s">
        <v>888</v>
      </c>
      <c r="H606" s="171">
        <v>0</v>
      </c>
      <c r="I606" s="170">
        <v>0.15</v>
      </c>
      <c r="J606" s="236" t="s">
        <v>523</v>
      </c>
      <c r="K606" s="238">
        <v>0.63</v>
      </c>
      <c r="L606" s="240">
        <v>0.15</v>
      </c>
      <c r="M606" s="236" t="s">
        <v>158</v>
      </c>
      <c r="N606" s="238">
        <v>0.63</v>
      </c>
      <c r="O606" s="240">
        <v>0.11</v>
      </c>
      <c r="P606" s="166">
        <f t="shared" si="18"/>
        <v>0.11199999999999999</v>
      </c>
    </row>
    <row r="607" spans="1:16" ht="15" customHeight="1" x14ac:dyDescent="0.25">
      <c r="A607" s="237"/>
      <c r="B607" s="239"/>
      <c r="C607" s="241"/>
      <c r="D607" s="237"/>
      <c r="E607" s="239"/>
      <c r="F607" s="241"/>
      <c r="G607" s="169"/>
      <c r="H607" s="168"/>
      <c r="I607" s="167"/>
      <c r="J607" s="237"/>
      <c r="K607" s="239"/>
      <c r="L607" s="241"/>
      <c r="M607" s="237"/>
      <c r="N607" s="239"/>
      <c r="O607" s="241"/>
      <c r="P607" s="166">
        <f t="shared" si="18"/>
        <v>0</v>
      </c>
    </row>
    <row r="608" spans="1:16" ht="15" customHeight="1" x14ac:dyDescent="0.25">
      <c r="A608" s="236" t="s">
        <v>1330</v>
      </c>
      <c r="B608" s="238">
        <v>0</v>
      </c>
      <c r="C608" s="240">
        <v>0.02</v>
      </c>
      <c r="D608" s="236" t="s">
        <v>1329</v>
      </c>
      <c r="E608" s="238">
        <v>0</v>
      </c>
      <c r="F608" s="240">
        <v>0.12</v>
      </c>
      <c r="G608" s="172" t="s">
        <v>887</v>
      </c>
      <c r="H608" s="171">
        <v>0</v>
      </c>
      <c r="I608" s="170">
        <v>0.15</v>
      </c>
      <c r="J608" s="236" t="s">
        <v>522</v>
      </c>
      <c r="K608" s="238">
        <v>0.63</v>
      </c>
      <c r="L608" s="240">
        <v>0.16</v>
      </c>
      <c r="M608" s="236" t="s">
        <v>157</v>
      </c>
      <c r="N608" s="238">
        <v>0.63</v>
      </c>
      <c r="O608" s="240">
        <v>0.11</v>
      </c>
      <c r="P608" s="166">
        <f t="shared" si="18"/>
        <v>0.11199999999999999</v>
      </c>
    </row>
    <row r="609" spans="1:16" ht="15" customHeight="1" x14ac:dyDescent="0.25">
      <c r="A609" s="237"/>
      <c r="B609" s="239"/>
      <c r="C609" s="241"/>
      <c r="D609" s="237"/>
      <c r="E609" s="239"/>
      <c r="F609" s="241"/>
      <c r="G609" s="169"/>
      <c r="H609" s="168"/>
      <c r="I609" s="167"/>
      <c r="J609" s="237"/>
      <c r="K609" s="239"/>
      <c r="L609" s="241"/>
      <c r="M609" s="237"/>
      <c r="N609" s="239"/>
      <c r="O609" s="241"/>
      <c r="P609" s="166">
        <f t="shared" si="18"/>
        <v>0</v>
      </c>
    </row>
    <row r="610" spans="1:16" ht="15" customHeight="1" x14ac:dyDescent="0.25">
      <c r="A610" s="236" t="s">
        <v>1328</v>
      </c>
      <c r="B610" s="238">
        <v>0</v>
      </c>
      <c r="C610" s="240">
        <v>0.02</v>
      </c>
      <c r="D610" s="236" t="s">
        <v>1327</v>
      </c>
      <c r="E610" s="238">
        <v>0</v>
      </c>
      <c r="F610" s="240">
        <v>0.13</v>
      </c>
      <c r="G610" s="172" t="s">
        <v>886</v>
      </c>
      <c r="H610" s="171">
        <v>0</v>
      </c>
      <c r="I610" s="170">
        <v>0.16</v>
      </c>
      <c r="J610" s="236" t="s">
        <v>521</v>
      </c>
      <c r="K610" s="238">
        <v>0.63</v>
      </c>
      <c r="L610" s="240">
        <v>0.15</v>
      </c>
      <c r="M610" s="236" t="s">
        <v>156</v>
      </c>
      <c r="N610" s="238">
        <v>0.63</v>
      </c>
      <c r="O610" s="240">
        <v>0.1</v>
      </c>
      <c r="P610" s="166">
        <f t="shared" ref="P610:P639" si="19">(C610+F610+I610+L610+O610)/5</f>
        <v>0.11199999999999999</v>
      </c>
    </row>
    <row r="611" spans="1:16" ht="15" customHeight="1" x14ac:dyDescent="0.25">
      <c r="A611" s="237"/>
      <c r="B611" s="239"/>
      <c r="C611" s="241"/>
      <c r="D611" s="237"/>
      <c r="E611" s="239"/>
      <c r="F611" s="241"/>
      <c r="G611" s="169"/>
      <c r="H611" s="168"/>
      <c r="I611" s="167"/>
      <c r="J611" s="237"/>
      <c r="K611" s="239"/>
      <c r="L611" s="241"/>
      <c r="M611" s="237"/>
      <c r="N611" s="239"/>
      <c r="O611" s="241"/>
      <c r="P611" s="166">
        <f t="shared" si="19"/>
        <v>0</v>
      </c>
    </row>
    <row r="612" spans="1:16" ht="15" customHeight="1" x14ac:dyDescent="0.25">
      <c r="A612" s="236" t="s">
        <v>1326</v>
      </c>
      <c r="B612" s="238">
        <v>0</v>
      </c>
      <c r="C612" s="240">
        <v>0.03</v>
      </c>
      <c r="D612" s="236" t="s">
        <v>1325</v>
      </c>
      <c r="E612" s="238">
        <v>0</v>
      </c>
      <c r="F612" s="240">
        <v>7.0000000000000007E-2</v>
      </c>
      <c r="G612" s="172" t="s">
        <v>885</v>
      </c>
      <c r="H612" s="171">
        <v>0</v>
      </c>
      <c r="I612" s="170">
        <v>0.1</v>
      </c>
      <c r="J612" s="236" t="s">
        <v>520</v>
      </c>
      <c r="K612" s="238">
        <v>0.63</v>
      </c>
      <c r="L612" s="240">
        <v>0.13</v>
      </c>
      <c r="M612" s="236" t="s">
        <v>155</v>
      </c>
      <c r="N612" s="238">
        <v>0.63</v>
      </c>
      <c r="O612" s="240">
        <v>0.1</v>
      </c>
      <c r="P612" s="166">
        <f t="shared" si="19"/>
        <v>8.6000000000000007E-2</v>
      </c>
    </row>
    <row r="613" spans="1:16" ht="15" customHeight="1" x14ac:dyDescent="0.25">
      <c r="A613" s="237"/>
      <c r="B613" s="239"/>
      <c r="C613" s="241"/>
      <c r="D613" s="237"/>
      <c r="E613" s="239"/>
      <c r="F613" s="241"/>
      <c r="G613" s="169"/>
      <c r="H613" s="168"/>
      <c r="I613" s="167"/>
      <c r="J613" s="237"/>
      <c r="K613" s="239"/>
      <c r="L613" s="241"/>
      <c r="M613" s="237"/>
      <c r="N613" s="239"/>
      <c r="O613" s="241"/>
      <c r="P613" s="166">
        <f t="shared" si="19"/>
        <v>0</v>
      </c>
    </row>
    <row r="614" spans="1:16" ht="15" customHeight="1" x14ac:dyDescent="0.25">
      <c r="A614" s="236" t="s">
        <v>1324</v>
      </c>
      <c r="B614" s="238">
        <v>0</v>
      </c>
      <c r="C614" s="240">
        <v>0.02</v>
      </c>
      <c r="D614" s="236" t="s">
        <v>1323</v>
      </c>
      <c r="E614" s="238">
        <v>0</v>
      </c>
      <c r="F614" s="240">
        <v>0.04</v>
      </c>
      <c r="G614" s="172" t="s">
        <v>884</v>
      </c>
      <c r="H614" s="171">
        <v>0</v>
      </c>
      <c r="I614" s="170">
        <v>0.1</v>
      </c>
      <c r="J614" s="236" t="s">
        <v>519</v>
      </c>
      <c r="K614" s="238">
        <v>0.63</v>
      </c>
      <c r="L614" s="240">
        <v>0.14000000000000001</v>
      </c>
      <c r="M614" s="236" t="s">
        <v>154</v>
      </c>
      <c r="N614" s="238">
        <v>0.63</v>
      </c>
      <c r="O614" s="240">
        <v>0.11</v>
      </c>
      <c r="P614" s="166">
        <f t="shared" si="19"/>
        <v>8.2000000000000003E-2</v>
      </c>
    </row>
    <row r="615" spans="1:16" ht="15" customHeight="1" x14ac:dyDescent="0.25">
      <c r="A615" s="237"/>
      <c r="B615" s="239"/>
      <c r="C615" s="241"/>
      <c r="D615" s="237"/>
      <c r="E615" s="239"/>
      <c r="F615" s="241"/>
      <c r="G615" s="169"/>
      <c r="H615" s="168"/>
      <c r="I615" s="167"/>
      <c r="J615" s="237"/>
      <c r="K615" s="239"/>
      <c r="L615" s="241"/>
      <c r="M615" s="237"/>
      <c r="N615" s="239"/>
      <c r="O615" s="241"/>
      <c r="P615" s="166">
        <f t="shared" si="19"/>
        <v>0</v>
      </c>
    </row>
    <row r="616" spans="1:16" ht="15" customHeight="1" x14ac:dyDescent="0.25">
      <c r="A616" s="236" t="s">
        <v>1322</v>
      </c>
      <c r="B616" s="238">
        <v>0</v>
      </c>
      <c r="C616" s="240">
        <v>0.04</v>
      </c>
      <c r="D616" s="236" t="s">
        <v>1321</v>
      </c>
      <c r="E616" s="238">
        <v>0</v>
      </c>
      <c r="F616" s="240">
        <v>7.0000000000000007E-2</v>
      </c>
      <c r="G616" s="172" t="s">
        <v>883</v>
      </c>
      <c r="H616" s="171">
        <v>0</v>
      </c>
      <c r="I616" s="170">
        <v>0.02</v>
      </c>
      <c r="J616" s="236" t="s">
        <v>518</v>
      </c>
      <c r="K616" s="238">
        <v>0.63</v>
      </c>
      <c r="L616" s="240">
        <v>0.12</v>
      </c>
      <c r="M616" s="236" t="s">
        <v>153</v>
      </c>
      <c r="N616" s="238">
        <v>0.63</v>
      </c>
      <c r="O616" s="240">
        <v>0.06</v>
      </c>
      <c r="P616" s="166">
        <f t="shared" si="19"/>
        <v>6.2E-2</v>
      </c>
    </row>
    <row r="617" spans="1:16" ht="15" customHeight="1" x14ac:dyDescent="0.25">
      <c r="A617" s="237"/>
      <c r="B617" s="239"/>
      <c r="C617" s="241"/>
      <c r="D617" s="237"/>
      <c r="E617" s="239"/>
      <c r="F617" s="241"/>
      <c r="G617" s="169"/>
      <c r="H617" s="168"/>
      <c r="I617" s="167"/>
      <c r="J617" s="237"/>
      <c r="K617" s="239"/>
      <c r="L617" s="241"/>
      <c r="M617" s="237"/>
      <c r="N617" s="239"/>
      <c r="O617" s="241"/>
      <c r="P617" s="166">
        <f t="shared" si="19"/>
        <v>0</v>
      </c>
    </row>
    <row r="618" spans="1:16" ht="15" customHeight="1" x14ac:dyDescent="0.25">
      <c r="A618" s="236" t="s">
        <v>1320</v>
      </c>
      <c r="B618" s="238">
        <v>0</v>
      </c>
      <c r="C618" s="240">
        <v>0.04</v>
      </c>
      <c r="D618" s="236" t="s">
        <v>1319</v>
      </c>
      <c r="E618" s="238">
        <v>0</v>
      </c>
      <c r="F618" s="240">
        <v>0.08</v>
      </c>
      <c r="G618" s="172" t="s">
        <v>882</v>
      </c>
      <c r="H618" s="171">
        <v>0</v>
      </c>
      <c r="I618" s="170">
        <v>0.09</v>
      </c>
      <c r="J618" s="236" t="s">
        <v>517</v>
      </c>
      <c r="K618" s="238">
        <v>0.62</v>
      </c>
      <c r="L618" s="240">
        <v>0.12</v>
      </c>
      <c r="M618" s="236" t="s">
        <v>152</v>
      </c>
      <c r="N618" s="238">
        <v>0.62</v>
      </c>
      <c r="O618" s="240">
        <v>0.1</v>
      </c>
      <c r="P618" s="166">
        <f t="shared" si="19"/>
        <v>8.5999999999999993E-2</v>
      </c>
    </row>
    <row r="619" spans="1:16" ht="15" customHeight="1" x14ac:dyDescent="0.25">
      <c r="A619" s="237"/>
      <c r="B619" s="239"/>
      <c r="C619" s="241"/>
      <c r="D619" s="237"/>
      <c r="E619" s="239"/>
      <c r="F619" s="241"/>
      <c r="G619" s="169"/>
      <c r="H619" s="168"/>
      <c r="I619" s="167"/>
      <c r="J619" s="237"/>
      <c r="K619" s="239"/>
      <c r="L619" s="241"/>
      <c r="M619" s="237"/>
      <c r="N619" s="239"/>
      <c r="O619" s="241"/>
      <c r="P619" s="166">
        <f t="shared" si="19"/>
        <v>0</v>
      </c>
    </row>
    <row r="620" spans="1:16" ht="15" customHeight="1" x14ac:dyDescent="0.25">
      <c r="A620" s="236" t="s">
        <v>1318</v>
      </c>
      <c r="B620" s="238">
        <v>0</v>
      </c>
      <c r="C620" s="240">
        <v>0.06</v>
      </c>
      <c r="D620" s="236" t="s">
        <v>1317</v>
      </c>
      <c r="E620" s="238">
        <v>0</v>
      </c>
      <c r="F620" s="240">
        <v>0.11</v>
      </c>
      <c r="G620" s="172" t="s">
        <v>881</v>
      </c>
      <c r="H620" s="171">
        <v>0</v>
      </c>
      <c r="I620" s="170">
        <v>0.09</v>
      </c>
      <c r="J620" s="236" t="s">
        <v>516</v>
      </c>
      <c r="K620" s="238">
        <v>0.62</v>
      </c>
      <c r="L620" s="240">
        <v>0.09</v>
      </c>
      <c r="M620" s="236" t="s">
        <v>151</v>
      </c>
      <c r="N620" s="238">
        <v>0.62</v>
      </c>
      <c r="O620" s="240">
        <v>0.12</v>
      </c>
      <c r="P620" s="166">
        <f t="shared" si="19"/>
        <v>9.4E-2</v>
      </c>
    </row>
    <row r="621" spans="1:16" ht="15" customHeight="1" x14ac:dyDescent="0.25">
      <c r="A621" s="237"/>
      <c r="B621" s="239"/>
      <c r="C621" s="241"/>
      <c r="D621" s="237"/>
      <c r="E621" s="239"/>
      <c r="F621" s="241"/>
      <c r="G621" s="169"/>
      <c r="H621" s="168"/>
      <c r="I621" s="167"/>
      <c r="J621" s="237"/>
      <c r="K621" s="239"/>
      <c r="L621" s="241"/>
      <c r="M621" s="237"/>
      <c r="N621" s="239"/>
      <c r="O621" s="241"/>
      <c r="P621" s="166">
        <f t="shared" si="19"/>
        <v>0</v>
      </c>
    </row>
    <row r="622" spans="1:16" ht="15" customHeight="1" x14ac:dyDescent="0.25">
      <c r="A622" s="236" t="s">
        <v>1316</v>
      </c>
      <c r="B622" s="238">
        <v>0</v>
      </c>
      <c r="C622" s="240">
        <v>0.06</v>
      </c>
      <c r="D622" s="236" t="s">
        <v>1315</v>
      </c>
      <c r="E622" s="238">
        <v>0</v>
      </c>
      <c r="F622" s="240">
        <v>0.09</v>
      </c>
      <c r="G622" s="172" t="s">
        <v>880</v>
      </c>
      <c r="H622" s="171">
        <v>0</v>
      </c>
      <c r="I622" s="170">
        <v>0.11</v>
      </c>
      <c r="J622" s="236" t="s">
        <v>515</v>
      </c>
      <c r="K622" s="238">
        <v>0.62</v>
      </c>
      <c r="L622" s="240">
        <v>0.05</v>
      </c>
      <c r="M622" s="236" t="s">
        <v>150</v>
      </c>
      <c r="N622" s="238">
        <v>0.62</v>
      </c>
      <c r="O622" s="240">
        <v>0.12</v>
      </c>
      <c r="P622" s="166">
        <f t="shared" si="19"/>
        <v>8.5999999999999993E-2</v>
      </c>
    </row>
    <row r="623" spans="1:16" ht="15" customHeight="1" x14ac:dyDescent="0.25">
      <c r="A623" s="237"/>
      <c r="B623" s="239"/>
      <c r="C623" s="241"/>
      <c r="D623" s="237"/>
      <c r="E623" s="239"/>
      <c r="F623" s="241"/>
      <c r="G623" s="169"/>
      <c r="H623" s="168"/>
      <c r="I623" s="167"/>
      <c r="J623" s="237"/>
      <c r="K623" s="239"/>
      <c r="L623" s="241"/>
      <c r="M623" s="237"/>
      <c r="N623" s="239"/>
      <c r="O623" s="241"/>
      <c r="P623" s="166">
        <f t="shared" si="19"/>
        <v>0</v>
      </c>
    </row>
    <row r="624" spans="1:16" ht="15" customHeight="1" x14ac:dyDescent="0.25">
      <c r="A624" s="236" t="s">
        <v>1314</v>
      </c>
      <c r="B624" s="238">
        <v>0</v>
      </c>
      <c r="C624" s="240">
        <v>0.1</v>
      </c>
      <c r="D624" s="236" t="s">
        <v>1313</v>
      </c>
      <c r="E624" s="238">
        <v>0</v>
      </c>
      <c r="F624" s="240">
        <v>0.03</v>
      </c>
      <c r="G624" s="172" t="s">
        <v>879</v>
      </c>
      <c r="H624" s="171">
        <v>0</v>
      </c>
      <c r="I624" s="170">
        <v>0.12</v>
      </c>
      <c r="J624" s="236" t="s">
        <v>514</v>
      </c>
      <c r="K624" s="238">
        <v>0.62</v>
      </c>
      <c r="L624" s="240">
        <v>0.05</v>
      </c>
      <c r="M624" s="236" t="s">
        <v>149</v>
      </c>
      <c r="N624" s="238">
        <v>0.62</v>
      </c>
      <c r="O624" s="240">
        <v>0.13</v>
      </c>
      <c r="P624" s="166">
        <f t="shared" si="19"/>
        <v>8.5999999999999993E-2</v>
      </c>
    </row>
    <row r="625" spans="1:17" ht="15" customHeight="1" x14ac:dyDescent="0.25">
      <c r="A625" s="237"/>
      <c r="B625" s="239"/>
      <c r="C625" s="241"/>
      <c r="D625" s="237"/>
      <c r="E625" s="239"/>
      <c r="F625" s="241"/>
      <c r="G625" s="169"/>
      <c r="H625" s="168"/>
      <c r="I625" s="167"/>
      <c r="J625" s="237"/>
      <c r="K625" s="239"/>
      <c r="L625" s="241"/>
      <c r="M625" s="237"/>
      <c r="N625" s="239"/>
      <c r="O625" s="241"/>
      <c r="P625" s="166">
        <f t="shared" si="19"/>
        <v>0</v>
      </c>
    </row>
    <row r="626" spans="1:17" ht="15" customHeight="1" x14ac:dyDescent="0.25">
      <c r="A626" s="236" t="s">
        <v>1312</v>
      </c>
      <c r="B626" s="238">
        <v>0</v>
      </c>
      <c r="C626" s="240">
        <v>7.0000000000000007E-2</v>
      </c>
      <c r="D626" s="236" t="s">
        <v>1311</v>
      </c>
      <c r="E626" s="238">
        <v>0</v>
      </c>
      <c r="F626" s="240">
        <v>0.05</v>
      </c>
      <c r="G626" s="172" t="s">
        <v>878</v>
      </c>
      <c r="H626" s="171">
        <v>0</v>
      </c>
      <c r="I626" s="170">
        <v>0.12</v>
      </c>
      <c r="J626" s="236" t="s">
        <v>513</v>
      </c>
      <c r="K626" s="238">
        <v>0.62</v>
      </c>
      <c r="L626" s="240">
        <v>0.08</v>
      </c>
      <c r="M626" s="236" t="s">
        <v>148</v>
      </c>
      <c r="N626" s="238">
        <v>0.62</v>
      </c>
      <c r="O626" s="240">
        <v>0.11</v>
      </c>
      <c r="P626" s="166">
        <f t="shared" si="19"/>
        <v>8.5999999999999993E-2</v>
      </c>
    </row>
    <row r="627" spans="1:17" ht="15" customHeight="1" x14ac:dyDescent="0.25">
      <c r="A627" s="237"/>
      <c r="B627" s="239"/>
      <c r="C627" s="241"/>
      <c r="D627" s="237"/>
      <c r="E627" s="239"/>
      <c r="F627" s="241"/>
      <c r="G627" s="169"/>
      <c r="H627" s="168"/>
      <c r="I627" s="167"/>
      <c r="J627" s="237"/>
      <c r="K627" s="239"/>
      <c r="L627" s="241"/>
      <c r="M627" s="237"/>
      <c r="N627" s="239"/>
      <c r="O627" s="241"/>
      <c r="P627" s="166">
        <f t="shared" si="19"/>
        <v>0</v>
      </c>
    </row>
    <row r="628" spans="1:17" ht="15" customHeight="1" x14ac:dyDescent="0.25">
      <c r="A628" s="236" t="s">
        <v>1310</v>
      </c>
      <c r="B628" s="238">
        <v>0</v>
      </c>
      <c r="C628" s="240">
        <v>0.08</v>
      </c>
      <c r="D628" s="236" t="s">
        <v>1309</v>
      </c>
      <c r="E628" s="238">
        <v>0</v>
      </c>
      <c r="F628" s="240">
        <v>0.11</v>
      </c>
      <c r="G628" s="172" t="s">
        <v>877</v>
      </c>
      <c r="H628" s="171">
        <v>0</v>
      </c>
      <c r="I628" s="170">
        <v>0.16</v>
      </c>
      <c r="J628" s="236" t="s">
        <v>512</v>
      </c>
      <c r="K628" s="238">
        <v>0.62</v>
      </c>
      <c r="L628" s="240">
        <v>0.08</v>
      </c>
      <c r="M628" s="236" t="s">
        <v>147</v>
      </c>
      <c r="N628" s="238">
        <v>0.62</v>
      </c>
      <c r="O628" s="240">
        <v>0.08</v>
      </c>
      <c r="P628" s="166">
        <f t="shared" si="19"/>
        <v>0.10200000000000001</v>
      </c>
    </row>
    <row r="629" spans="1:17" ht="15" customHeight="1" x14ac:dyDescent="0.25">
      <c r="A629" s="237"/>
      <c r="B629" s="239"/>
      <c r="C629" s="241"/>
      <c r="D629" s="237"/>
      <c r="E629" s="239"/>
      <c r="F629" s="241"/>
      <c r="G629" s="169"/>
      <c r="H629" s="168"/>
      <c r="I629" s="167"/>
      <c r="J629" s="237"/>
      <c r="K629" s="239"/>
      <c r="L629" s="241"/>
      <c r="M629" s="237"/>
      <c r="N629" s="239"/>
      <c r="O629" s="241"/>
      <c r="P629" s="166">
        <f t="shared" si="19"/>
        <v>0</v>
      </c>
    </row>
    <row r="630" spans="1:17" ht="15" customHeight="1" x14ac:dyDescent="0.25">
      <c r="A630" s="236" t="s">
        <v>1308</v>
      </c>
      <c r="B630" s="238">
        <v>0</v>
      </c>
      <c r="C630" s="240">
        <v>0.12</v>
      </c>
      <c r="D630" s="236" t="s">
        <v>1307</v>
      </c>
      <c r="E630" s="238">
        <v>0</v>
      </c>
      <c r="F630" s="240">
        <v>0.12</v>
      </c>
      <c r="G630" s="172" t="s">
        <v>876</v>
      </c>
      <c r="H630" s="171">
        <v>0</v>
      </c>
      <c r="I630" s="170">
        <v>0.15</v>
      </c>
      <c r="J630" s="236" t="s">
        <v>511</v>
      </c>
      <c r="K630" s="238">
        <v>0.62</v>
      </c>
      <c r="L630" s="240">
        <v>0.09</v>
      </c>
      <c r="M630" s="236" t="s">
        <v>146</v>
      </c>
      <c r="N630" s="238">
        <v>0.62</v>
      </c>
      <c r="O630" s="240">
        <v>0.11</v>
      </c>
      <c r="P630" s="166">
        <f t="shared" si="19"/>
        <v>0.11799999999999999</v>
      </c>
    </row>
    <row r="631" spans="1:17" ht="15" customHeight="1" x14ac:dyDescent="0.25">
      <c r="A631" s="237"/>
      <c r="B631" s="239"/>
      <c r="C631" s="241"/>
      <c r="D631" s="237"/>
      <c r="E631" s="239"/>
      <c r="F631" s="241"/>
      <c r="G631" s="169"/>
      <c r="H631" s="168"/>
      <c r="I631" s="167"/>
      <c r="J631" s="237"/>
      <c r="K631" s="239"/>
      <c r="L631" s="241"/>
      <c r="M631" s="237"/>
      <c r="N631" s="239"/>
      <c r="O631" s="241"/>
      <c r="P631" s="166">
        <f t="shared" si="19"/>
        <v>0</v>
      </c>
    </row>
    <row r="632" spans="1:17" ht="15" customHeight="1" x14ac:dyDescent="0.25">
      <c r="A632" s="236" t="s">
        <v>1306</v>
      </c>
      <c r="B632" s="238">
        <v>0</v>
      </c>
      <c r="C632" s="240">
        <v>0.15</v>
      </c>
      <c r="D632" s="236" t="s">
        <v>1305</v>
      </c>
      <c r="E632" s="238">
        <v>0</v>
      </c>
      <c r="F632" s="240">
        <v>0.12</v>
      </c>
      <c r="G632" s="172" t="s">
        <v>875</v>
      </c>
      <c r="H632" s="171">
        <v>0</v>
      </c>
      <c r="I632" s="170">
        <v>0.14000000000000001</v>
      </c>
      <c r="J632" s="236" t="s">
        <v>510</v>
      </c>
      <c r="K632" s="238">
        <v>0.61</v>
      </c>
      <c r="L632" s="240">
        <v>0.05</v>
      </c>
      <c r="M632" s="236" t="s">
        <v>145</v>
      </c>
      <c r="N632" s="238">
        <v>0.61</v>
      </c>
      <c r="O632" s="240">
        <v>0.11</v>
      </c>
      <c r="P632" s="166">
        <f t="shared" si="19"/>
        <v>0.11400000000000002</v>
      </c>
    </row>
    <row r="633" spans="1:17" ht="15" customHeight="1" x14ac:dyDescent="0.25">
      <c r="A633" s="237"/>
      <c r="B633" s="239"/>
      <c r="C633" s="241"/>
      <c r="D633" s="237"/>
      <c r="E633" s="239"/>
      <c r="F633" s="241"/>
      <c r="G633" s="169"/>
      <c r="H633" s="168"/>
      <c r="I633" s="167"/>
      <c r="J633" s="237"/>
      <c r="K633" s="239"/>
      <c r="L633" s="241"/>
      <c r="M633" s="237"/>
      <c r="N633" s="239"/>
      <c r="O633" s="241"/>
      <c r="P633" s="166">
        <f t="shared" si="19"/>
        <v>0</v>
      </c>
    </row>
    <row r="634" spans="1:17" ht="15" customHeight="1" x14ac:dyDescent="0.25">
      <c r="A634" s="236" t="s">
        <v>1304</v>
      </c>
      <c r="B634" s="238">
        <v>0</v>
      </c>
      <c r="C634" s="240">
        <v>0.1</v>
      </c>
      <c r="D634" s="236" t="s">
        <v>1303</v>
      </c>
      <c r="E634" s="238">
        <v>0</v>
      </c>
      <c r="F634" s="240">
        <v>0.12</v>
      </c>
      <c r="G634" s="172" t="s">
        <v>874</v>
      </c>
      <c r="H634" s="171">
        <v>0</v>
      </c>
      <c r="I634" s="170">
        <v>0.13</v>
      </c>
      <c r="J634" s="236" t="s">
        <v>509</v>
      </c>
      <c r="K634" s="238">
        <v>0.61</v>
      </c>
      <c r="L634" s="240">
        <v>0.1</v>
      </c>
      <c r="M634" s="236" t="s">
        <v>144</v>
      </c>
      <c r="N634" s="238">
        <v>0.61</v>
      </c>
      <c r="O634" s="240">
        <v>0.12</v>
      </c>
      <c r="P634" s="166">
        <f t="shared" si="19"/>
        <v>0.11399999999999999</v>
      </c>
    </row>
    <row r="635" spans="1:17" ht="15" customHeight="1" x14ac:dyDescent="0.25">
      <c r="A635" s="237"/>
      <c r="B635" s="239"/>
      <c r="C635" s="241"/>
      <c r="D635" s="237"/>
      <c r="E635" s="239"/>
      <c r="F635" s="241"/>
      <c r="G635" s="169"/>
      <c r="H635" s="168"/>
      <c r="I635" s="167"/>
      <c r="J635" s="237"/>
      <c r="K635" s="239"/>
      <c r="L635" s="241"/>
      <c r="M635" s="237"/>
      <c r="N635" s="239"/>
      <c r="O635" s="241"/>
      <c r="P635" s="166">
        <f t="shared" si="19"/>
        <v>0</v>
      </c>
    </row>
    <row r="636" spans="1:17" ht="15" customHeight="1" x14ac:dyDescent="0.25">
      <c r="A636" s="236" t="s">
        <v>1302</v>
      </c>
      <c r="B636" s="238">
        <v>0</v>
      </c>
      <c r="C636" s="240">
        <v>0.09</v>
      </c>
      <c r="D636" s="236" t="s">
        <v>1301</v>
      </c>
      <c r="E636" s="238">
        <v>0</v>
      </c>
      <c r="F636" s="240">
        <v>0.13</v>
      </c>
      <c r="G636" s="172" t="s">
        <v>873</v>
      </c>
      <c r="H636" s="171">
        <v>0</v>
      </c>
      <c r="I636" s="170">
        <v>0.12</v>
      </c>
      <c r="J636" s="236" t="s">
        <v>508</v>
      </c>
      <c r="K636" s="238">
        <v>0.61</v>
      </c>
      <c r="L636" s="240">
        <v>0.1</v>
      </c>
      <c r="M636" s="236" t="s">
        <v>143</v>
      </c>
      <c r="N636" s="238">
        <v>0.61</v>
      </c>
      <c r="O636" s="240">
        <v>0.09</v>
      </c>
      <c r="P636" s="166">
        <f t="shared" si="19"/>
        <v>0.10599999999999998</v>
      </c>
    </row>
    <row r="637" spans="1:17" ht="15" customHeight="1" x14ac:dyDescent="0.25">
      <c r="A637" s="237"/>
      <c r="B637" s="239"/>
      <c r="C637" s="241"/>
      <c r="D637" s="237"/>
      <c r="E637" s="239"/>
      <c r="F637" s="241"/>
      <c r="G637" s="169"/>
      <c r="H637" s="168"/>
      <c r="I637" s="167"/>
      <c r="J637" s="237"/>
      <c r="K637" s="239"/>
      <c r="L637" s="241"/>
      <c r="M637" s="237"/>
      <c r="N637" s="239"/>
      <c r="O637" s="241"/>
      <c r="P637" s="166">
        <f t="shared" si="19"/>
        <v>0</v>
      </c>
    </row>
    <row r="638" spans="1:17" ht="15" customHeight="1" x14ac:dyDescent="0.25">
      <c r="A638" s="236" t="s">
        <v>1300</v>
      </c>
      <c r="B638" s="238">
        <v>0</v>
      </c>
      <c r="C638" s="240">
        <v>0.09</v>
      </c>
      <c r="D638" s="236" t="s">
        <v>1299</v>
      </c>
      <c r="E638" s="238">
        <v>0</v>
      </c>
      <c r="F638" s="240">
        <v>0.12</v>
      </c>
      <c r="G638" s="172" t="s">
        <v>872</v>
      </c>
      <c r="H638" s="171">
        <v>0</v>
      </c>
      <c r="I638" s="170">
        <v>0.09</v>
      </c>
      <c r="J638" s="236" t="s">
        <v>507</v>
      </c>
      <c r="K638" s="238">
        <v>0.61</v>
      </c>
      <c r="L638" s="240">
        <v>0.12</v>
      </c>
      <c r="M638" s="236" t="s">
        <v>142</v>
      </c>
      <c r="N638" s="238">
        <v>0.61</v>
      </c>
      <c r="O638" s="240">
        <v>0.04</v>
      </c>
      <c r="P638" s="166">
        <f t="shared" si="19"/>
        <v>9.1999999999999998E-2</v>
      </c>
    </row>
    <row r="639" spans="1:17" ht="15" customHeight="1" x14ac:dyDescent="0.25">
      <c r="A639" s="237"/>
      <c r="B639" s="239"/>
      <c r="C639" s="241"/>
      <c r="D639" s="237"/>
      <c r="E639" s="239"/>
      <c r="F639" s="241"/>
      <c r="G639" s="169"/>
      <c r="H639" s="168"/>
      <c r="I639" s="167"/>
      <c r="J639" s="237"/>
      <c r="K639" s="239"/>
      <c r="L639" s="241"/>
      <c r="M639" s="237"/>
      <c r="N639" s="239"/>
      <c r="O639" s="241"/>
      <c r="P639" s="166">
        <f t="shared" si="19"/>
        <v>0</v>
      </c>
    </row>
    <row r="640" spans="1:17" ht="15" customHeight="1" x14ac:dyDescent="0.25">
      <c r="A640" s="175"/>
      <c r="B640" s="174"/>
      <c r="C640" s="173"/>
      <c r="D640" s="175"/>
      <c r="E640" s="174"/>
      <c r="F640" s="173"/>
      <c r="G640" s="175"/>
      <c r="H640" s="174"/>
      <c r="I640" s="173"/>
      <c r="J640" s="175"/>
      <c r="K640" s="174"/>
      <c r="L640" s="173"/>
      <c r="M640" s="175"/>
      <c r="N640" s="174"/>
      <c r="O640" s="173"/>
      <c r="P640" s="166"/>
      <c r="Q640" s="166">
        <f>SUM(P578:P639)</f>
        <v>3.3979999999999988</v>
      </c>
    </row>
    <row r="641" spans="1:16" ht="15" customHeight="1" x14ac:dyDescent="0.25">
      <c r="A641" s="236" t="s">
        <v>1298</v>
      </c>
      <c r="B641" s="238">
        <v>0</v>
      </c>
      <c r="C641" s="240">
        <v>0.11</v>
      </c>
      <c r="D641" s="236" t="s">
        <v>1297</v>
      </c>
      <c r="E641" s="238">
        <v>0</v>
      </c>
      <c r="F641" s="240">
        <v>0.1</v>
      </c>
      <c r="G641" s="172" t="s">
        <v>871</v>
      </c>
      <c r="H641" s="171">
        <v>0</v>
      </c>
      <c r="I641" s="170">
        <v>7.0000000000000007E-2</v>
      </c>
      <c r="J641" s="236" t="s">
        <v>506</v>
      </c>
      <c r="K641" s="238">
        <v>0.61</v>
      </c>
      <c r="L641" s="240">
        <v>0.12</v>
      </c>
      <c r="M641" s="236" t="s">
        <v>141</v>
      </c>
      <c r="N641" s="238">
        <v>0.61</v>
      </c>
      <c r="O641" s="240">
        <v>0.08</v>
      </c>
      <c r="P641" s="166">
        <f t="shared" ref="P641:P672" si="20">(C641+F641+I641+L641+O641)/5</f>
        <v>9.6000000000000002E-2</v>
      </c>
    </row>
    <row r="642" spans="1:16" ht="15" customHeight="1" x14ac:dyDescent="0.25">
      <c r="A642" s="237"/>
      <c r="B642" s="239"/>
      <c r="C642" s="241"/>
      <c r="D642" s="237"/>
      <c r="E642" s="239"/>
      <c r="F642" s="241"/>
      <c r="G642" s="169"/>
      <c r="H642" s="168"/>
      <c r="I642" s="167"/>
      <c r="J642" s="237"/>
      <c r="K642" s="239"/>
      <c r="L642" s="241"/>
      <c r="M642" s="237"/>
      <c r="N642" s="239"/>
      <c r="O642" s="241"/>
      <c r="P642" s="166">
        <f t="shared" si="20"/>
        <v>0</v>
      </c>
    </row>
    <row r="643" spans="1:16" ht="15" customHeight="1" x14ac:dyDescent="0.25">
      <c r="A643" s="236" t="s">
        <v>1296</v>
      </c>
      <c r="B643" s="238">
        <v>0</v>
      </c>
      <c r="C643" s="240">
        <v>0.14000000000000001</v>
      </c>
      <c r="D643" s="236" t="s">
        <v>1295</v>
      </c>
      <c r="E643" s="238">
        <v>0</v>
      </c>
      <c r="F643" s="240">
        <v>0.13</v>
      </c>
      <c r="G643" s="172" t="s">
        <v>870</v>
      </c>
      <c r="H643" s="171">
        <v>0</v>
      </c>
      <c r="I643" s="170">
        <v>0.1</v>
      </c>
      <c r="J643" s="236" t="s">
        <v>505</v>
      </c>
      <c r="K643" s="238">
        <v>0.61</v>
      </c>
      <c r="L643" s="240">
        <v>0.13</v>
      </c>
      <c r="M643" s="236" t="s">
        <v>140</v>
      </c>
      <c r="N643" s="238">
        <v>0.61</v>
      </c>
      <c r="O643" s="240">
        <v>0.08</v>
      </c>
      <c r="P643" s="166">
        <f t="shared" si="20"/>
        <v>0.11599999999999999</v>
      </c>
    </row>
    <row r="644" spans="1:16" ht="15" customHeight="1" x14ac:dyDescent="0.25">
      <c r="A644" s="237"/>
      <c r="B644" s="239"/>
      <c r="C644" s="241"/>
      <c r="D644" s="237"/>
      <c r="E644" s="239"/>
      <c r="F644" s="241"/>
      <c r="G644" s="169"/>
      <c r="H644" s="168"/>
      <c r="I644" s="167"/>
      <c r="J644" s="237"/>
      <c r="K644" s="239"/>
      <c r="L644" s="241"/>
      <c r="M644" s="237"/>
      <c r="N644" s="239"/>
      <c r="O644" s="241"/>
      <c r="P644" s="166">
        <f t="shared" si="20"/>
        <v>0</v>
      </c>
    </row>
    <row r="645" spans="1:16" ht="15" customHeight="1" x14ac:dyDescent="0.25">
      <c r="A645" s="236" t="s">
        <v>1294</v>
      </c>
      <c r="B645" s="238">
        <v>0</v>
      </c>
      <c r="C645" s="240">
        <v>0.13</v>
      </c>
      <c r="D645" s="236" t="s">
        <v>1293</v>
      </c>
      <c r="E645" s="238">
        <v>0</v>
      </c>
      <c r="F645" s="240">
        <v>0.1</v>
      </c>
      <c r="G645" s="172" t="s">
        <v>869</v>
      </c>
      <c r="H645" s="171">
        <v>0</v>
      </c>
      <c r="I645" s="170">
        <v>0.11</v>
      </c>
      <c r="J645" s="236" t="s">
        <v>504</v>
      </c>
      <c r="K645" s="238">
        <v>0.61</v>
      </c>
      <c r="L645" s="240">
        <v>7.0000000000000007E-2</v>
      </c>
      <c r="M645" s="236" t="s">
        <v>139</v>
      </c>
      <c r="N645" s="238">
        <v>0.61</v>
      </c>
      <c r="O645" s="240">
        <v>0.12</v>
      </c>
      <c r="P645" s="166">
        <f t="shared" si="20"/>
        <v>0.10600000000000001</v>
      </c>
    </row>
    <row r="646" spans="1:16" ht="15" customHeight="1" x14ac:dyDescent="0.25">
      <c r="A646" s="237"/>
      <c r="B646" s="239"/>
      <c r="C646" s="241"/>
      <c r="D646" s="237"/>
      <c r="E646" s="239"/>
      <c r="F646" s="241"/>
      <c r="G646" s="169"/>
      <c r="H646" s="168"/>
      <c r="I646" s="167"/>
      <c r="J646" s="237"/>
      <c r="K646" s="239"/>
      <c r="L646" s="241"/>
      <c r="M646" s="237"/>
      <c r="N646" s="239"/>
      <c r="O646" s="241"/>
      <c r="P646" s="166">
        <f t="shared" si="20"/>
        <v>0</v>
      </c>
    </row>
    <row r="647" spans="1:16" ht="15" customHeight="1" x14ac:dyDescent="0.25">
      <c r="A647" s="236" t="s">
        <v>1292</v>
      </c>
      <c r="B647" s="238">
        <v>0</v>
      </c>
      <c r="C647" s="240">
        <v>0.14000000000000001</v>
      </c>
      <c r="D647" s="236" t="s">
        <v>1291</v>
      </c>
      <c r="E647" s="238">
        <v>0</v>
      </c>
      <c r="F647" s="240">
        <v>0.04</v>
      </c>
      <c r="G647" s="172" t="s">
        <v>868</v>
      </c>
      <c r="H647" s="171">
        <v>0</v>
      </c>
      <c r="I647" s="170">
        <v>0.15</v>
      </c>
      <c r="J647" s="236" t="s">
        <v>503</v>
      </c>
      <c r="K647" s="238">
        <v>0.6</v>
      </c>
      <c r="L647" s="240">
        <v>0.05</v>
      </c>
      <c r="M647" s="236" t="s">
        <v>138</v>
      </c>
      <c r="N647" s="238">
        <v>0.6</v>
      </c>
      <c r="O647" s="240">
        <v>0.12</v>
      </c>
      <c r="P647" s="166">
        <f t="shared" si="20"/>
        <v>0.1</v>
      </c>
    </row>
    <row r="648" spans="1:16" ht="15" customHeight="1" x14ac:dyDescent="0.25">
      <c r="A648" s="237"/>
      <c r="B648" s="239"/>
      <c r="C648" s="241"/>
      <c r="D648" s="237"/>
      <c r="E648" s="239"/>
      <c r="F648" s="241"/>
      <c r="G648" s="169"/>
      <c r="H648" s="168"/>
      <c r="I648" s="167"/>
      <c r="J648" s="237"/>
      <c r="K648" s="239"/>
      <c r="L648" s="241"/>
      <c r="M648" s="237"/>
      <c r="N648" s="239"/>
      <c r="O648" s="241"/>
      <c r="P648" s="166">
        <f t="shared" si="20"/>
        <v>0</v>
      </c>
    </row>
    <row r="649" spans="1:16" ht="15" customHeight="1" x14ac:dyDescent="0.25">
      <c r="A649" s="236" t="s">
        <v>1290</v>
      </c>
      <c r="B649" s="238">
        <v>0</v>
      </c>
      <c r="C649" s="240">
        <v>0.14000000000000001</v>
      </c>
      <c r="D649" s="236" t="s">
        <v>1289</v>
      </c>
      <c r="E649" s="238">
        <v>0</v>
      </c>
      <c r="F649" s="240">
        <v>0.1</v>
      </c>
      <c r="G649" s="172" t="s">
        <v>867</v>
      </c>
      <c r="H649" s="171">
        <v>0</v>
      </c>
      <c r="I649" s="170">
        <v>0.16</v>
      </c>
      <c r="J649" s="236" t="s">
        <v>502</v>
      </c>
      <c r="K649" s="238">
        <v>0.6</v>
      </c>
      <c r="L649" s="240">
        <v>0.1</v>
      </c>
      <c r="M649" s="236" t="s">
        <v>137</v>
      </c>
      <c r="N649" s="238">
        <v>0.6</v>
      </c>
      <c r="O649" s="240">
        <v>0.12</v>
      </c>
      <c r="P649" s="166">
        <f t="shared" si="20"/>
        <v>0.124</v>
      </c>
    </row>
    <row r="650" spans="1:16" ht="15" customHeight="1" x14ac:dyDescent="0.25">
      <c r="A650" s="237"/>
      <c r="B650" s="239"/>
      <c r="C650" s="241"/>
      <c r="D650" s="237"/>
      <c r="E650" s="239"/>
      <c r="F650" s="241"/>
      <c r="G650" s="169"/>
      <c r="H650" s="168"/>
      <c r="I650" s="167"/>
      <c r="J650" s="237"/>
      <c r="K650" s="239"/>
      <c r="L650" s="241"/>
      <c r="M650" s="237"/>
      <c r="N650" s="239"/>
      <c r="O650" s="241"/>
      <c r="P650" s="166">
        <f t="shared" si="20"/>
        <v>0</v>
      </c>
    </row>
    <row r="651" spans="1:16" ht="15" customHeight="1" x14ac:dyDescent="0.25">
      <c r="A651" s="236" t="s">
        <v>1288</v>
      </c>
      <c r="B651" s="238">
        <v>0</v>
      </c>
      <c r="C651" s="240">
        <v>0.09</v>
      </c>
      <c r="D651" s="236" t="s">
        <v>1287</v>
      </c>
      <c r="E651" s="238">
        <v>0</v>
      </c>
      <c r="F651" s="240">
        <v>0.04</v>
      </c>
      <c r="G651" s="172" t="s">
        <v>866</v>
      </c>
      <c r="H651" s="171">
        <v>0</v>
      </c>
      <c r="I651" s="170">
        <v>0.13</v>
      </c>
      <c r="J651" s="236" t="s">
        <v>501</v>
      </c>
      <c r="K651" s="238">
        <v>0.6</v>
      </c>
      <c r="L651" s="240">
        <v>0.11</v>
      </c>
      <c r="M651" s="236" t="s">
        <v>136</v>
      </c>
      <c r="N651" s="238">
        <v>0.6</v>
      </c>
      <c r="O651" s="240">
        <v>0.13</v>
      </c>
      <c r="P651" s="166">
        <f t="shared" si="20"/>
        <v>0.1</v>
      </c>
    </row>
    <row r="652" spans="1:16" ht="15" customHeight="1" x14ac:dyDescent="0.25">
      <c r="A652" s="237"/>
      <c r="B652" s="239"/>
      <c r="C652" s="241"/>
      <c r="D652" s="237"/>
      <c r="E652" s="239"/>
      <c r="F652" s="241"/>
      <c r="G652" s="169"/>
      <c r="H652" s="168"/>
      <c r="I652" s="167"/>
      <c r="J652" s="237"/>
      <c r="K652" s="239"/>
      <c r="L652" s="241"/>
      <c r="M652" s="237"/>
      <c r="N652" s="239"/>
      <c r="O652" s="241"/>
      <c r="P652" s="166">
        <f t="shared" si="20"/>
        <v>0</v>
      </c>
    </row>
    <row r="653" spans="1:16" ht="15" customHeight="1" x14ac:dyDescent="0.25">
      <c r="A653" s="236" t="s">
        <v>1286</v>
      </c>
      <c r="B653" s="238">
        <v>0</v>
      </c>
      <c r="C653" s="240">
        <v>0.08</v>
      </c>
      <c r="D653" s="236" t="s">
        <v>1285</v>
      </c>
      <c r="E653" s="238">
        <v>0</v>
      </c>
      <c r="F653" s="240">
        <v>0.09</v>
      </c>
      <c r="G653" s="172" t="s">
        <v>865</v>
      </c>
      <c r="H653" s="171">
        <v>0</v>
      </c>
      <c r="I653" s="170">
        <v>0.09</v>
      </c>
      <c r="J653" s="236" t="s">
        <v>500</v>
      </c>
      <c r="K653" s="238">
        <v>0.6</v>
      </c>
      <c r="L653" s="240">
        <v>0.1</v>
      </c>
      <c r="M653" s="236" t="s">
        <v>135</v>
      </c>
      <c r="N653" s="238">
        <v>0.6</v>
      </c>
      <c r="O653" s="240">
        <v>0.12</v>
      </c>
      <c r="P653" s="166">
        <f t="shared" si="20"/>
        <v>9.6000000000000002E-2</v>
      </c>
    </row>
    <row r="654" spans="1:16" ht="15" customHeight="1" x14ac:dyDescent="0.25">
      <c r="A654" s="237"/>
      <c r="B654" s="239"/>
      <c r="C654" s="241"/>
      <c r="D654" s="237"/>
      <c r="E654" s="239"/>
      <c r="F654" s="241"/>
      <c r="G654" s="169"/>
      <c r="H654" s="168"/>
      <c r="I654" s="167"/>
      <c r="J654" s="237"/>
      <c r="K654" s="239"/>
      <c r="L654" s="241"/>
      <c r="M654" s="237"/>
      <c r="N654" s="239"/>
      <c r="O654" s="241"/>
      <c r="P654" s="166">
        <f t="shared" si="20"/>
        <v>0</v>
      </c>
    </row>
    <row r="655" spans="1:16" ht="15" customHeight="1" x14ac:dyDescent="0.25">
      <c r="A655" s="236" t="s">
        <v>1284</v>
      </c>
      <c r="B655" s="238">
        <v>0</v>
      </c>
      <c r="C655" s="240">
        <v>0.09</v>
      </c>
      <c r="D655" s="236" t="s">
        <v>1283</v>
      </c>
      <c r="E655" s="238">
        <v>0</v>
      </c>
      <c r="F655" s="240">
        <v>0.1</v>
      </c>
      <c r="G655" s="172" t="s">
        <v>864</v>
      </c>
      <c r="H655" s="171">
        <v>0</v>
      </c>
      <c r="I655" s="170">
        <v>0.04</v>
      </c>
      <c r="J655" s="236" t="s">
        <v>499</v>
      </c>
      <c r="K655" s="238">
        <v>0.6</v>
      </c>
      <c r="L655" s="240">
        <v>0.12</v>
      </c>
      <c r="M655" s="236" t="s">
        <v>134</v>
      </c>
      <c r="N655" s="238">
        <v>0.6</v>
      </c>
      <c r="O655" s="240">
        <v>0.11</v>
      </c>
      <c r="P655" s="166">
        <f t="shared" si="20"/>
        <v>9.1999999999999998E-2</v>
      </c>
    </row>
    <row r="656" spans="1:16" ht="15" customHeight="1" x14ac:dyDescent="0.25">
      <c r="A656" s="237"/>
      <c r="B656" s="239"/>
      <c r="C656" s="241"/>
      <c r="D656" s="237"/>
      <c r="E656" s="239"/>
      <c r="F656" s="241"/>
      <c r="G656" s="169"/>
      <c r="H656" s="168"/>
      <c r="I656" s="167"/>
      <c r="J656" s="237"/>
      <c r="K656" s="239"/>
      <c r="L656" s="241"/>
      <c r="M656" s="237"/>
      <c r="N656" s="239"/>
      <c r="O656" s="241"/>
      <c r="P656" s="166">
        <f t="shared" si="20"/>
        <v>0</v>
      </c>
    </row>
    <row r="657" spans="1:16" ht="15" customHeight="1" x14ac:dyDescent="0.25">
      <c r="A657" s="236" t="s">
        <v>1282</v>
      </c>
      <c r="B657" s="238">
        <v>0</v>
      </c>
      <c r="C657" s="240">
        <v>0.09</v>
      </c>
      <c r="D657" s="236" t="s">
        <v>1281</v>
      </c>
      <c r="E657" s="238">
        <v>0</v>
      </c>
      <c r="F657" s="240">
        <v>0.11</v>
      </c>
      <c r="G657" s="172" t="s">
        <v>863</v>
      </c>
      <c r="H657" s="171">
        <v>0</v>
      </c>
      <c r="I657" s="170">
        <v>0.1</v>
      </c>
      <c r="J657" s="236" t="s">
        <v>498</v>
      </c>
      <c r="K657" s="238">
        <v>0.6</v>
      </c>
      <c r="L657" s="240">
        <v>0.1</v>
      </c>
      <c r="M657" s="236" t="s">
        <v>133</v>
      </c>
      <c r="N657" s="238">
        <v>0.6</v>
      </c>
      <c r="O657" s="240">
        <v>0.1</v>
      </c>
      <c r="P657" s="166">
        <f t="shared" si="20"/>
        <v>0.1</v>
      </c>
    </row>
    <row r="658" spans="1:16" ht="15" customHeight="1" x14ac:dyDescent="0.25">
      <c r="A658" s="237"/>
      <c r="B658" s="239"/>
      <c r="C658" s="241"/>
      <c r="D658" s="237"/>
      <c r="E658" s="239"/>
      <c r="F658" s="241"/>
      <c r="G658" s="169"/>
      <c r="H658" s="168"/>
      <c r="I658" s="167"/>
      <c r="J658" s="237"/>
      <c r="K658" s="239"/>
      <c r="L658" s="241"/>
      <c r="M658" s="237"/>
      <c r="N658" s="239"/>
      <c r="O658" s="241"/>
      <c r="P658" s="166">
        <f t="shared" si="20"/>
        <v>0</v>
      </c>
    </row>
    <row r="659" spans="1:16" ht="15" customHeight="1" x14ac:dyDescent="0.25">
      <c r="A659" s="236" t="s">
        <v>1280</v>
      </c>
      <c r="B659" s="238">
        <v>0</v>
      </c>
      <c r="C659" s="240">
        <v>0.05</v>
      </c>
      <c r="D659" s="236" t="s">
        <v>1279</v>
      </c>
      <c r="E659" s="238">
        <v>0</v>
      </c>
      <c r="F659" s="240">
        <v>0.08</v>
      </c>
      <c r="G659" s="172" t="s">
        <v>862</v>
      </c>
      <c r="H659" s="171">
        <v>0</v>
      </c>
      <c r="I659" s="170">
        <v>0.1</v>
      </c>
      <c r="J659" s="236" t="s">
        <v>497</v>
      </c>
      <c r="K659" s="238">
        <v>0.6</v>
      </c>
      <c r="L659" s="240">
        <v>0.09</v>
      </c>
      <c r="M659" s="236" t="s">
        <v>132</v>
      </c>
      <c r="N659" s="238">
        <v>0.6</v>
      </c>
      <c r="O659" s="240">
        <v>7.0000000000000007E-2</v>
      </c>
      <c r="P659" s="166">
        <f t="shared" si="20"/>
        <v>7.8E-2</v>
      </c>
    </row>
    <row r="660" spans="1:16" ht="15" customHeight="1" x14ac:dyDescent="0.25">
      <c r="A660" s="237"/>
      <c r="B660" s="239"/>
      <c r="C660" s="241"/>
      <c r="D660" s="237"/>
      <c r="E660" s="239"/>
      <c r="F660" s="241"/>
      <c r="G660" s="169"/>
      <c r="H660" s="168"/>
      <c r="I660" s="167"/>
      <c r="J660" s="237"/>
      <c r="K660" s="239"/>
      <c r="L660" s="241"/>
      <c r="M660" s="237"/>
      <c r="N660" s="239"/>
      <c r="O660" s="241"/>
      <c r="P660" s="166">
        <f t="shared" si="20"/>
        <v>0</v>
      </c>
    </row>
    <row r="661" spans="1:16" ht="15" customHeight="1" x14ac:dyDescent="0.25">
      <c r="A661" s="236" t="s">
        <v>1278</v>
      </c>
      <c r="B661" s="238">
        <v>0</v>
      </c>
      <c r="C661" s="240">
        <v>0.14000000000000001</v>
      </c>
      <c r="D661" s="236" t="s">
        <v>1277</v>
      </c>
      <c r="E661" s="238">
        <v>0</v>
      </c>
      <c r="F661" s="240">
        <v>0.1</v>
      </c>
      <c r="G661" s="172" t="s">
        <v>861</v>
      </c>
      <c r="H661" s="171">
        <v>0</v>
      </c>
      <c r="I661" s="170">
        <v>0.1</v>
      </c>
      <c r="J661" s="236" t="s">
        <v>496</v>
      </c>
      <c r="K661" s="238">
        <v>0.59</v>
      </c>
      <c r="L661" s="240">
        <v>0.1</v>
      </c>
      <c r="M661" s="236" t="s">
        <v>131</v>
      </c>
      <c r="N661" s="238">
        <v>0.59</v>
      </c>
      <c r="O661" s="240">
        <v>0.05</v>
      </c>
      <c r="P661" s="166">
        <f t="shared" si="20"/>
        <v>9.8000000000000004E-2</v>
      </c>
    </row>
    <row r="662" spans="1:16" ht="15" customHeight="1" x14ac:dyDescent="0.25">
      <c r="A662" s="237"/>
      <c r="B662" s="239"/>
      <c r="C662" s="241"/>
      <c r="D662" s="237"/>
      <c r="E662" s="239"/>
      <c r="F662" s="241"/>
      <c r="G662" s="169"/>
      <c r="H662" s="168"/>
      <c r="I662" s="167"/>
      <c r="J662" s="237"/>
      <c r="K662" s="239"/>
      <c r="L662" s="241"/>
      <c r="M662" s="237"/>
      <c r="N662" s="239"/>
      <c r="O662" s="241"/>
      <c r="P662" s="166">
        <f t="shared" si="20"/>
        <v>0</v>
      </c>
    </row>
    <row r="663" spans="1:16" ht="15" customHeight="1" x14ac:dyDescent="0.25">
      <c r="A663" s="236" t="s">
        <v>1276</v>
      </c>
      <c r="B663" s="238">
        <v>0</v>
      </c>
      <c r="C663" s="240">
        <v>0.12</v>
      </c>
      <c r="D663" s="236" t="s">
        <v>1275</v>
      </c>
      <c r="E663" s="238">
        <v>0</v>
      </c>
      <c r="F663" s="240">
        <v>0.04</v>
      </c>
      <c r="G663" s="172" t="s">
        <v>860</v>
      </c>
      <c r="H663" s="171">
        <v>0</v>
      </c>
      <c r="I663" s="170">
        <v>0.11</v>
      </c>
      <c r="J663" s="236" t="s">
        <v>495</v>
      </c>
      <c r="K663" s="238">
        <v>0.59</v>
      </c>
      <c r="L663" s="240">
        <v>0.04</v>
      </c>
      <c r="M663" s="236" t="s">
        <v>130</v>
      </c>
      <c r="N663" s="238">
        <v>0.59</v>
      </c>
      <c r="O663" s="240">
        <v>0.06</v>
      </c>
      <c r="P663" s="166">
        <f t="shared" si="20"/>
        <v>7.3999999999999996E-2</v>
      </c>
    </row>
    <row r="664" spans="1:16" ht="15" customHeight="1" x14ac:dyDescent="0.25">
      <c r="A664" s="237"/>
      <c r="B664" s="239"/>
      <c r="C664" s="241"/>
      <c r="D664" s="237"/>
      <c r="E664" s="239"/>
      <c r="F664" s="241"/>
      <c r="G664" s="169"/>
      <c r="H664" s="168"/>
      <c r="I664" s="167"/>
      <c r="J664" s="237"/>
      <c r="K664" s="239"/>
      <c r="L664" s="241"/>
      <c r="M664" s="237"/>
      <c r="N664" s="239"/>
      <c r="O664" s="241"/>
      <c r="P664" s="166">
        <f t="shared" si="20"/>
        <v>0</v>
      </c>
    </row>
    <row r="665" spans="1:16" ht="15" customHeight="1" x14ac:dyDescent="0.25">
      <c r="A665" s="236" t="s">
        <v>1274</v>
      </c>
      <c r="B665" s="238">
        <v>0</v>
      </c>
      <c r="C665" s="240">
        <v>0.11</v>
      </c>
      <c r="D665" s="236" t="s">
        <v>1273</v>
      </c>
      <c r="E665" s="238">
        <v>0</v>
      </c>
      <c r="F665" s="240">
        <v>0.1</v>
      </c>
      <c r="G665" s="172" t="s">
        <v>859</v>
      </c>
      <c r="H665" s="171">
        <v>0</v>
      </c>
      <c r="I665" s="170">
        <v>0.12</v>
      </c>
      <c r="J665" s="236" t="s">
        <v>494</v>
      </c>
      <c r="K665" s="238">
        <v>0.59</v>
      </c>
      <c r="L665" s="240">
        <v>0.11</v>
      </c>
      <c r="M665" s="236" t="s">
        <v>129</v>
      </c>
      <c r="N665" s="238">
        <v>0.59</v>
      </c>
      <c r="O665" s="240">
        <v>7.0000000000000007E-2</v>
      </c>
      <c r="P665" s="166">
        <f t="shared" si="20"/>
        <v>0.10200000000000001</v>
      </c>
    </row>
    <row r="666" spans="1:16" ht="15" customHeight="1" x14ac:dyDescent="0.25">
      <c r="A666" s="237"/>
      <c r="B666" s="239"/>
      <c r="C666" s="241"/>
      <c r="D666" s="237"/>
      <c r="E666" s="239"/>
      <c r="F666" s="241"/>
      <c r="G666" s="169"/>
      <c r="H666" s="168"/>
      <c r="I666" s="167"/>
      <c r="J666" s="237"/>
      <c r="K666" s="239"/>
      <c r="L666" s="241"/>
      <c r="M666" s="237"/>
      <c r="N666" s="239"/>
      <c r="O666" s="241"/>
      <c r="P666" s="166">
        <f t="shared" si="20"/>
        <v>0</v>
      </c>
    </row>
    <row r="667" spans="1:16" ht="15" customHeight="1" x14ac:dyDescent="0.25">
      <c r="A667" s="236" t="s">
        <v>1272</v>
      </c>
      <c r="B667" s="238">
        <v>0</v>
      </c>
      <c r="C667" s="240">
        <v>0.11</v>
      </c>
      <c r="D667" s="236" t="s">
        <v>1271</v>
      </c>
      <c r="E667" s="238">
        <v>0</v>
      </c>
      <c r="F667" s="240">
        <v>0.06</v>
      </c>
      <c r="G667" s="172" t="s">
        <v>858</v>
      </c>
      <c r="H667" s="171">
        <v>0</v>
      </c>
      <c r="I667" s="170">
        <v>0.1</v>
      </c>
      <c r="J667" s="236" t="s">
        <v>493</v>
      </c>
      <c r="K667" s="238">
        <v>0.59</v>
      </c>
      <c r="L667" s="240">
        <v>0.11</v>
      </c>
      <c r="M667" s="236" t="s">
        <v>128</v>
      </c>
      <c r="N667" s="238">
        <v>0.59</v>
      </c>
      <c r="O667" s="240">
        <v>0.06</v>
      </c>
      <c r="P667" s="166">
        <f t="shared" si="20"/>
        <v>8.7999999999999995E-2</v>
      </c>
    </row>
    <row r="668" spans="1:16" ht="15" customHeight="1" x14ac:dyDescent="0.25">
      <c r="A668" s="237"/>
      <c r="B668" s="239"/>
      <c r="C668" s="241"/>
      <c r="D668" s="237"/>
      <c r="E668" s="239"/>
      <c r="F668" s="241"/>
      <c r="G668" s="169"/>
      <c r="H668" s="168"/>
      <c r="I668" s="167"/>
      <c r="J668" s="237"/>
      <c r="K668" s="239"/>
      <c r="L668" s="241"/>
      <c r="M668" s="237"/>
      <c r="N668" s="239"/>
      <c r="O668" s="241"/>
      <c r="P668" s="166">
        <f t="shared" si="20"/>
        <v>0</v>
      </c>
    </row>
    <row r="669" spans="1:16" ht="15" customHeight="1" x14ac:dyDescent="0.25">
      <c r="A669" s="236" t="s">
        <v>1270</v>
      </c>
      <c r="B669" s="238">
        <v>0</v>
      </c>
      <c r="C669" s="240">
        <v>0.12</v>
      </c>
      <c r="D669" s="236" t="s">
        <v>1269</v>
      </c>
      <c r="E669" s="238">
        <v>0</v>
      </c>
      <c r="F669" s="240">
        <v>0.08</v>
      </c>
      <c r="G669" s="172" t="s">
        <v>857</v>
      </c>
      <c r="H669" s="171">
        <v>0</v>
      </c>
      <c r="I669" s="170">
        <v>0.06</v>
      </c>
      <c r="J669" s="236" t="s">
        <v>492</v>
      </c>
      <c r="K669" s="238">
        <v>0.59</v>
      </c>
      <c r="L669" s="240">
        <v>0.05</v>
      </c>
      <c r="M669" s="236" t="s">
        <v>127</v>
      </c>
      <c r="N669" s="238">
        <v>0.59</v>
      </c>
      <c r="O669" s="240">
        <v>7.0000000000000007E-2</v>
      </c>
      <c r="P669" s="166">
        <f t="shared" si="20"/>
        <v>7.5999999999999998E-2</v>
      </c>
    </row>
    <row r="670" spans="1:16" ht="15" customHeight="1" x14ac:dyDescent="0.25">
      <c r="A670" s="237"/>
      <c r="B670" s="239"/>
      <c r="C670" s="241"/>
      <c r="D670" s="237"/>
      <c r="E670" s="239"/>
      <c r="F670" s="241"/>
      <c r="G670" s="169"/>
      <c r="H670" s="168"/>
      <c r="I670" s="167"/>
      <c r="J670" s="237"/>
      <c r="K670" s="239"/>
      <c r="L670" s="241"/>
      <c r="M670" s="237"/>
      <c r="N670" s="239"/>
      <c r="O670" s="241"/>
      <c r="P670" s="166">
        <f t="shared" si="20"/>
        <v>0</v>
      </c>
    </row>
    <row r="671" spans="1:16" ht="15" customHeight="1" x14ac:dyDescent="0.25">
      <c r="A671" s="236" t="s">
        <v>1268</v>
      </c>
      <c r="B671" s="238">
        <v>0</v>
      </c>
      <c r="C671" s="240">
        <v>0.08</v>
      </c>
      <c r="D671" s="236" t="s">
        <v>1267</v>
      </c>
      <c r="E671" s="238">
        <v>0</v>
      </c>
      <c r="F671" s="240">
        <v>7.0000000000000007E-2</v>
      </c>
      <c r="G671" s="172" t="s">
        <v>856</v>
      </c>
      <c r="H671" s="171">
        <v>0</v>
      </c>
      <c r="I671" s="170">
        <v>0.08</v>
      </c>
      <c r="J671" s="236" t="s">
        <v>491</v>
      </c>
      <c r="K671" s="238">
        <v>0.59</v>
      </c>
      <c r="L671" s="240">
        <v>0.08</v>
      </c>
      <c r="M671" s="236" t="s">
        <v>126</v>
      </c>
      <c r="N671" s="238">
        <v>0.59</v>
      </c>
      <c r="O671" s="240">
        <v>0.12</v>
      </c>
      <c r="P671" s="166">
        <f t="shared" si="20"/>
        <v>8.6000000000000007E-2</v>
      </c>
    </row>
    <row r="672" spans="1:16" ht="15" customHeight="1" x14ac:dyDescent="0.25">
      <c r="A672" s="237"/>
      <c r="B672" s="239"/>
      <c r="C672" s="241"/>
      <c r="D672" s="237"/>
      <c r="E672" s="239"/>
      <c r="F672" s="241"/>
      <c r="G672" s="169"/>
      <c r="H672" s="168"/>
      <c r="I672" s="167"/>
      <c r="J672" s="237"/>
      <c r="K672" s="239"/>
      <c r="L672" s="241"/>
      <c r="M672" s="237"/>
      <c r="N672" s="239"/>
      <c r="O672" s="241"/>
      <c r="P672" s="166">
        <f t="shared" si="20"/>
        <v>0</v>
      </c>
    </row>
    <row r="673" spans="1:16" ht="15" customHeight="1" x14ac:dyDescent="0.25">
      <c r="A673" s="236" t="s">
        <v>1266</v>
      </c>
      <c r="B673" s="238">
        <v>0</v>
      </c>
      <c r="C673" s="240">
        <v>0.08</v>
      </c>
      <c r="D673" s="236" t="s">
        <v>1265</v>
      </c>
      <c r="E673" s="238">
        <v>0</v>
      </c>
      <c r="F673" s="240">
        <v>0.08</v>
      </c>
      <c r="G673" s="172" t="s">
        <v>855</v>
      </c>
      <c r="H673" s="171">
        <v>0</v>
      </c>
      <c r="I673" s="170">
        <v>0.06</v>
      </c>
      <c r="J673" s="236" t="s">
        <v>490</v>
      </c>
      <c r="K673" s="238">
        <v>0.59</v>
      </c>
      <c r="L673" s="240">
        <v>0.08</v>
      </c>
      <c r="M673" s="236" t="s">
        <v>125</v>
      </c>
      <c r="N673" s="238">
        <v>0.59</v>
      </c>
      <c r="O673" s="240">
        <v>0.11</v>
      </c>
      <c r="P673" s="166">
        <f t="shared" ref="P673:P700" si="21">(C673+F673+I673+L673+O673)/5</f>
        <v>8.199999999999999E-2</v>
      </c>
    </row>
    <row r="674" spans="1:16" ht="15" customHeight="1" x14ac:dyDescent="0.25">
      <c r="A674" s="237"/>
      <c r="B674" s="239"/>
      <c r="C674" s="241"/>
      <c r="D674" s="237"/>
      <c r="E674" s="239"/>
      <c r="F674" s="241"/>
      <c r="G674" s="169"/>
      <c r="H674" s="168"/>
      <c r="I674" s="167"/>
      <c r="J674" s="237"/>
      <c r="K674" s="239"/>
      <c r="L674" s="241"/>
      <c r="M674" s="237"/>
      <c r="N674" s="239"/>
      <c r="O674" s="241"/>
      <c r="P674" s="166">
        <f t="shared" si="21"/>
        <v>0</v>
      </c>
    </row>
    <row r="675" spans="1:16" ht="15" customHeight="1" x14ac:dyDescent="0.25">
      <c r="A675" s="236" t="s">
        <v>1264</v>
      </c>
      <c r="B675" s="238">
        <v>0</v>
      </c>
      <c r="C675" s="240">
        <v>7.0000000000000007E-2</v>
      </c>
      <c r="D675" s="236" t="s">
        <v>1263</v>
      </c>
      <c r="E675" s="238">
        <v>0</v>
      </c>
      <c r="F675" s="240">
        <v>0.02</v>
      </c>
      <c r="G675" s="172" t="s">
        <v>854</v>
      </c>
      <c r="H675" s="171">
        <v>0</v>
      </c>
      <c r="I675" s="170">
        <v>7.0000000000000007E-2</v>
      </c>
      <c r="J675" s="236" t="s">
        <v>489</v>
      </c>
      <c r="K675" s="238">
        <v>0.57999999999999996</v>
      </c>
      <c r="L675" s="240">
        <v>0.06</v>
      </c>
      <c r="M675" s="236" t="s">
        <v>124</v>
      </c>
      <c r="N675" s="238">
        <v>0.57999999999999996</v>
      </c>
      <c r="O675" s="240">
        <v>7.0000000000000007E-2</v>
      </c>
      <c r="P675" s="166">
        <f t="shared" si="21"/>
        <v>5.800000000000001E-2</v>
      </c>
    </row>
    <row r="676" spans="1:16" ht="15" customHeight="1" x14ac:dyDescent="0.25">
      <c r="A676" s="237"/>
      <c r="B676" s="239"/>
      <c r="C676" s="241"/>
      <c r="D676" s="237"/>
      <c r="E676" s="239"/>
      <c r="F676" s="241"/>
      <c r="G676" s="169"/>
      <c r="H676" s="168"/>
      <c r="I676" s="167"/>
      <c r="J676" s="237"/>
      <c r="K676" s="239"/>
      <c r="L676" s="241"/>
      <c r="M676" s="237"/>
      <c r="N676" s="239"/>
      <c r="O676" s="241"/>
      <c r="P676" s="166">
        <f t="shared" si="21"/>
        <v>0</v>
      </c>
    </row>
    <row r="677" spans="1:16" ht="15" customHeight="1" x14ac:dyDescent="0.25">
      <c r="A677" s="236" t="s">
        <v>1262</v>
      </c>
      <c r="B677" s="238">
        <v>0</v>
      </c>
      <c r="C677" s="240">
        <v>0.02</v>
      </c>
      <c r="D677" s="236" t="s">
        <v>1261</v>
      </c>
      <c r="E677" s="238">
        <v>0</v>
      </c>
      <c r="F677" s="240">
        <v>0.06</v>
      </c>
      <c r="G677" s="172" t="s">
        <v>853</v>
      </c>
      <c r="H677" s="171">
        <v>0</v>
      </c>
      <c r="I677" s="170">
        <v>0.09</v>
      </c>
      <c r="J677" s="236" t="s">
        <v>488</v>
      </c>
      <c r="K677" s="238">
        <v>0.57999999999999996</v>
      </c>
      <c r="L677" s="240">
        <v>0.05</v>
      </c>
      <c r="M677" s="236" t="s">
        <v>123</v>
      </c>
      <c r="N677" s="238">
        <v>0.57999999999999996</v>
      </c>
      <c r="O677" s="240">
        <v>0.08</v>
      </c>
      <c r="P677" s="166">
        <f t="shared" si="21"/>
        <v>0.06</v>
      </c>
    </row>
    <row r="678" spans="1:16" ht="15" customHeight="1" x14ac:dyDescent="0.25">
      <c r="A678" s="237"/>
      <c r="B678" s="239"/>
      <c r="C678" s="241"/>
      <c r="D678" s="237"/>
      <c r="E678" s="239"/>
      <c r="F678" s="241"/>
      <c r="G678" s="169"/>
      <c r="H678" s="168"/>
      <c r="I678" s="167"/>
      <c r="J678" s="237"/>
      <c r="K678" s="239"/>
      <c r="L678" s="241"/>
      <c r="M678" s="237"/>
      <c r="N678" s="239"/>
      <c r="O678" s="241"/>
      <c r="P678" s="166">
        <f t="shared" si="21"/>
        <v>0</v>
      </c>
    </row>
    <row r="679" spans="1:16" ht="15" customHeight="1" x14ac:dyDescent="0.25">
      <c r="A679" s="236" t="s">
        <v>1260</v>
      </c>
      <c r="B679" s="238">
        <v>0</v>
      </c>
      <c r="C679" s="240">
        <v>0.02</v>
      </c>
      <c r="D679" s="236" t="s">
        <v>1259</v>
      </c>
      <c r="E679" s="238">
        <v>0</v>
      </c>
      <c r="F679" s="240">
        <v>0.03</v>
      </c>
      <c r="G679" s="172" t="s">
        <v>852</v>
      </c>
      <c r="H679" s="171">
        <v>0</v>
      </c>
      <c r="I679" s="170">
        <v>0.09</v>
      </c>
      <c r="J679" s="236" t="s">
        <v>487</v>
      </c>
      <c r="K679" s="238">
        <v>0.57999999999999996</v>
      </c>
      <c r="L679" s="240">
        <v>0.04</v>
      </c>
      <c r="M679" s="236" t="s">
        <v>122</v>
      </c>
      <c r="N679" s="238">
        <v>0.57999999999999996</v>
      </c>
      <c r="O679" s="240">
        <v>0.06</v>
      </c>
      <c r="P679" s="166">
        <f t="shared" si="21"/>
        <v>4.8000000000000001E-2</v>
      </c>
    </row>
    <row r="680" spans="1:16" ht="15" customHeight="1" x14ac:dyDescent="0.25">
      <c r="A680" s="237"/>
      <c r="B680" s="239"/>
      <c r="C680" s="241"/>
      <c r="D680" s="237"/>
      <c r="E680" s="239"/>
      <c r="F680" s="241"/>
      <c r="G680" s="169"/>
      <c r="H680" s="168"/>
      <c r="I680" s="167"/>
      <c r="J680" s="237"/>
      <c r="K680" s="239"/>
      <c r="L680" s="241"/>
      <c r="M680" s="237"/>
      <c r="N680" s="239"/>
      <c r="O680" s="241"/>
      <c r="P680" s="166">
        <f t="shared" si="21"/>
        <v>0</v>
      </c>
    </row>
    <row r="681" spans="1:16" ht="15" customHeight="1" x14ac:dyDescent="0.25">
      <c r="A681" s="236" t="s">
        <v>1258</v>
      </c>
      <c r="B681" s="238">
        <v>0</v>
      </c>
      <c r="C681" s="240">
        <v>0.05</v>
      </c>
      <c r="D681" s="236" t="s">
        <v>1257</v>
      </c>
      <c r="E681" s="238">
        <v>0</v>
      </c>
      <c r="F681" s="240">
        <v>7.0000000000000007E-2</v>
      </c>
      <c r="G681" s="172" t="s">
        <v>851</v>
      </c>
      <c r="H681" s="171">
        <v>0</v>
      </c>
      <c r="I681" s="170">
        <v>0.06</v>
      </c>
      <c r="J681" s="236" t="s">
        <v>486</v>
      </c>
      <c r="K681" s="238">
        <v>0.57999999999999996</v>
      </c>
      <c r="L681" s="240">
        <v>0.02</v>
      </c>
      <c r="M681" s="236" t="s">
        <v>121</v>
      </c>
      <c r="N681" s="238">
        <v>0.57999999999999996</v>
      </c>
      <c r="O681" s="240">
        <v>0.08</v>
      </c>
      <c r="P681" s="166">
        <f t="shared" si="21"/>
        <v>5.5999999999999994E-2</v>
      </c>
    </row>
    <row r="682" spans="1:16" ht="15" customHeight="1" x14ac:dyDescent="0.25">
      <c r="A682" s="237"/>
      <c r="B682" s="239"/>
      <c r="C682" s="241"/>
      <c r="D682" s="237"/>
      <c r="E682" s="239"/>
      <c r="F682" s="241"/>
      <c r="G682" s="169"/>
      <c r="H682" s="168"/>
      <c r="I682" s="167"/>
      <c r="J682" s="237"/>
      <c r="K682" s="239"/>
      <c r="L682" s="241"/>
      <c r="M682" s="237"/>
      <c r="N682" s="239"/>
      <c r="O682" s="241"/>
      <c r="P682" s="166">
        <f t="shared" si="21"/>
        <v>0</v>
      </c>
    </row>
    <row r="683" spans="1:16" ht="15" customHeight="1" x14ac:dyDescent="0.25">
      <c r="A683" s="236" t="s">
        <v>1256</v>
      </c>
      <c r="B683" s="238">
        <v>0</v>
      </c>
      <c r="C683" s="240">
        <v>0.08</v>
      </c>
      <c r="D683" s="236" t="s">
        <v>1255</v>
      </c>
      <c r="E683" s="238">
        <v>0</v>
      </c>
      <c r="F683" s="240">
        <v>0.09</v>
      </c>
      <c r="G683" s="172" t="s">
        <v>850</v>
      </c>
      <c r="H683" s="171">
        <v>0</v>
      </c>
      <c r="I683" s="170">
        <v>7.0000000000000007E-2</v>
      </c>
      <c r="J683" s="236" t="s">
        <v>485</v>
      </c>
      <c r="K683" s="238">
        <v>0.57999999999999996</v>
      </c>
      <c r="L683" s="240">
        <v>0.05</v>
      </c>
      <c r="M683" s="236" t="s">
        <v>120</v>
      </c>
      <c r="N683" s="238">
        <v>0.57999999999999996</v>
      </c>
      <c r="O683" s="240">
        <v>0.08</v>
      </c>
      <c r="P683" s="166">
        <f t="shared" si="21"/>
        <v>7.3999999999999996E-2</v>
      </c>
    </row>
    <row r="684" spans="1:16" ht="15" customHeight="1" x14ac:dyDescent="0.25">
      <c r="A684" s="237"/>
      <c r="B684" s="239"/>
      <c r="C684" s="241"/>
      <c r="D684" s="237"/>
      <c r="E684" s="239"/>
      <c r="F684" s="241"/>
      <c r="G684" s="169"/>
      <c r="H684" s="168"/>
      <c r="I684" s="167"/>
      <c r="J684" s="237"/>
      <c r="K684" s="239"/>
      <c r="L684" s="241"/>
      <c r="M684" s="237"/>
      <c r="N684" s="239"/>
      <c r="O684" s="241"/>
      <c r="P684" s="166">
        <f t="shared" si="21"/>
        <v>0</v>
      </c>
    </row>
    <row r="685" spans="1:16" ht="15" customHeight="1" x14ac:dyDescent="0.25">
      <c r="A685" s="236" t="s">
        <v>1254</v>
      </c>
      <c r="B685" s="238">
        <v>0</v>
      </c>
      <c r="C685" s="240">
        <v>0.05</v>
      </c>
      <c r="D685" s="236" t="s">
        <v>1253</v>
      </c>
      <c r="E685" s="238">
        <v>0</v>
      </c>
      <c r="F685" s="240">
        <v>7.0000000000000007E-2</v>
      </c>
      <c r="G685" s="172" t="s">
        <v>849</v>
      </c>
      <c r="H685" s="171">
        <v>0</v>
      </c>
      <c r="I685" s="170">
        <v>0.09</v>
      </c>
      <c r="J685" s="236" t="s">
        <v>484</v>
      </c>
      <c r="K685" s="238">
        <v>0.57999999999999996</v>
      </c>
      <c r="L685" s="240">
        <v>0.09</v>
      </c>
      <c r="M685" s="236" t="s">
        <v>119</v>
      </c>
      <c r="N685" s="238">
        <v>0.57999999999999996</v>
      </c>
      <c r="O685" s="240">
        <v>0.1</v>
      </c>
      <c r="P685" s="166">
        <f t="shared" si="21"/>
        <v>0.08</v>
      </c>
    </row>
    <row r="686" spans="1:16" ht="15" customHeight="1" x14ac:dyDescent="0.25">
      <c r="A686" s="237"/>
      <c r="B686" s="239"/>
      <c r="C686" s="241"/>
      <c r="D686" s="237"/>
      <c r="E686" s="239"/>
      <c r="F686" s="241"/>
      <c r="G686" s="169"/>
      <c r="H686" s="168"/>
      <c r="I686" s="167"/>
      <c r="J686" s="237"/>
      <c r="K686" s="239"/>
      <c r="L686" s="241"/>
      <c r="M686" s="237"/>
      <c r="N686" s="239"/>
      <c r="O686" s="241"/>
      <c r="P686" s="166">
        <f t="shared" si="21"/>
        <v>0</v>
      </c>
    </row>
    <row r="687" spans="1:16" ht="15" customHeight="1" x14ac:dyDescent="0.25">
      <c r="A687" s="236" t="s">
        <v>1252</v>
      </c>
      <c r="B687" s="238">
        <v>0</v>
      </c>
      <c r="C687" s="240">
        <v>0.05</v>
      </c>
      <c r="D687" s="236" t="s">
        <v>1251</v>
      </c>
      <c r="E687" s="238">
        <v>0</v>
      </c>
      <c r="F687" s="240">
        <v>0.06</v>
      </c>
      <c r="G687" s="172" t="s">
        <v>848</v>
      </c>
      <c r="H687" s="171">
        <v>0</v>
      </c>
      <c r="I687" s="170">
        <v>0.1</v>
      </c>
      <c r="J687" s="236" t="s">
        <v>483</v>
      </c>
      <c r="K687" s="238">
        <v>0.57999999999999996</v>
      </c>
      <c r="L687" s="240">
        <v>0.08</v>
      </c>
      <c r="M687" s="236" t="s">
        <v>118</v>
      </c>
      <c r="N687" s="238">
        <v>0.57999999999999996</v>
      </c>
      <c r="O687" s="240">
        <v>0.11</v>
      </c>
      <c r="P687" s="166">
        <f t="shared" si="21"/>
        <v>0.08</v>
      </c>
    </row>
    <row r="688" spans="1:16" ht="15" customHeight="1" x14ac:dyDescent="0.25">
      <c r="A688" s="237"/>
      <c r="B688" s="239"/>
      <c r="C688" s="241"/>
      <c r="D688" s="237"/>
      <c r="E688" s="239"/>
      <c r="F688" s="241"/>
      <c r="G688" s="169"/>
      <c r="H688" s="168"/>
      <c r="I688" s="167"/>
      <c r="J688" s="237"/>
      <c r="K688" s="239"/>
      <c r="L688" s="241"/>
      <c r="M688" s="237"/>
      <c r="N688" s="239"/>
      <c r="O688" s="241"/>
      <c r="P688" s="166">
        <f t="shared" si="21"/>
        <v>0</v>
      </c>
    </row>
    <row r="689" spans="1:17" ht="15" customHeight="1" x14ac:dyDescent="0.25">
      <c r="A689" s="236" t="s">
        <v>1250</v>
      </c>
      <c r="B689" s="238">
        <v>0</v>
      </c>
      <c r="C689" s="240">
        <v>0.09</v>
      </c>
      <c r="D689" s="236" t="s">
        <v>1249</v>
      </c>
      <c r="E689" s="238">
        <v>0</v>
      </c>
      <c r="F689" s="240">
        <v>0.08</v>
      </c>
      <c r="G689" s="172" t="s">
        <v>847</v>
      </c>
      <c r="H689" s="171">
        <v>0</v>
      </c>
      <c r="I689" s="170">
        <v>7.0000000000000007E-2</v>
      </c>
      <c r="J689" s="236" t="s">
        <v>482</v>
      </c>
      <c r="K689" s="238">
        <v>0.57999999999999996</v>
      </c>
      <c r="L689" s="240">
        <v>0.08</v>
      </c>
      <c r="M689" s="236" t="s">
        <v>117</v>
      </c>
      <c r="N689" s="238">
        <v>0.57999999999999996</v>
      </c>
      <c r="O689" s="240">
        <v>0.09</v>
      </c>
      <c r="P689" s="166">
        <f t="shared" si="21"/>
        <v>8.2000000000000003E-2</v>
      </c>
    </row>
    <row r="690" spans="1:17" ht="15" customHeight="1" x14ac:dyDescent="0.25">
      <c r="A690" s="237"/>
      <c r="B690" s="239"/>
      <c r="C690" s="241"/>
      <c r="D690" s="237"/>
      <c r="E690" s="239"/>
      <c r="F690" s="241"/>
      <c r="G690" s="169"/>
      <c r="H690" s="168"/>
      <c r="I690" s="167"/>
      <c r="J690" s="237"/>
      <c r="K690" s="239"/>
      <c r="L690" s="241"/>
      <c r="M690" s="237"/>
      <c r="N690" s="239"/>
      <c r="O690" s="241"/>
      <c r="P690" s="166">
        <f t="shared" si="21"/>
        <v>0</v>
      </c>
    </row>
    <row r="691" spans="1:17" ht="15" customHeight="1" x14ac:dyDescent="0.25">
      <c r="A691" s="236" t="s">
        <v>1248</v>
      </c>
      <c r="B691" s="238">
        <v>0</v>
      </c>
      <c r="C691" s="240">
        <v>0.09</v>
      </c>
      <c r="D691" s="236" t="s">
        <v>1247</v>
      </c>
      <c r="E691" s="238">
        <v>0</v>
      </c>
      <c r="F691" s="240">
        <v>0.1</v>
      </c>
      <c r="G691" s="172" t="s">
        <v>846</v>
      </c>
      <c r="H691" s="171">
        <v>0</v>
      </c>
      <c r="I691" s="170">
        <v>0.06</v>
      </c>
      <c r="J691" s="236" t="s">
        <v>481</v>
      </c>
      <c r="K691" s="238">
        <v>0.57999999999999996</v>
      </c>
      <c r="L691" s="240">
        <v>0.09</v>
      </c>
      <c r="M691" s="236" t="s">
        <v>116</v>
      </c>
      <c r="N691" s="238">
        <v>0.57999999999999996</v>
      </c>
      <c r="O691" s="240">
        <v>0.09</v>
      </c>
      <c r="P691" s="166">
        <f t="shared" si="21"/>
        <v>8.5999999999999993E-2</v>
      </c>
    </row>
    <row r="692" spans="1:17" ht="15" customHeight="1" x14ac:dyDescent="0.25">
      <c r="A692" s="237"/>
      <c r="B692" s="239"/>
      <c r="C692" s="241"/>
      <c r="D692" s="237"/>
      <c r="E692" s="239"/>
      <c r="F692" s="241"/>
      <c r="G692" s="169"/>
      <c r="H692" s="168"/>
      <c r="I692" s="167"/>
      <c r="J692" s="237"/>
      <c r="K692" s="239"/>
      <c r="L692" s="241"/>
      <c r="M692" s="237"/>
      <c r="N692" s="239"/>
      <c r="O692" s="241"/>
      <c r="P692" s="166">
        <f t="shared" si="21"/>
        <v>0</v>
      </c>
    </row>
    <row r="693" spans="1:17" ht="15" customHeight="1" x14ac:dyDescent="0.25">
      <c r="A693" s="236" t="s">
        <v>1246</v>
      </c>
      <c r="B693" s="238">
        <v>0</v>
      </c>
      <c r="C693" s="240">
        <v>7.0000000000000007E-2</v>
      </c>
      <c r="D693" s="236" t="s">
        <v>1245</v>
      </c>
      <c r="E693" s="238">
        <v>0</v>
      </c>
      <c r="F693" s="240">
        <v>0.1</v>
      </c>
      <c r="G693" s="172" t="s">
        <v>845</v>
      </c>
      <c r="H693" s="171">
        <v>0</v>
      </c>
      <c r="I693" s="170">
        <v>0.06</v>
      </c>
      <c r="J693" s="236" t="s">
        <v>480</v>
      </c>
      <c r="K693" s="238">
        <v>0.57999999999999996</v>
      </c>
      <c r="L693" s="240">
        <v>0.08</v>
      </c>
      <c r="M693" s="236" t="s">
        <v>115</v>
      </c>
      <c r="N693" s="238">
        <v>0.57999999999999996</v>
      </c>
      <c r="O693" s="240">
        <v>0.1</v>
      </c>
      <c r="P693" s="166">
        <f t="shared" si="21"/>
        <v>8.2000000000000003E-2</v>
      </c>
    </row>
    <row r="694" spans="1:17" ht="15" customHeight="1" x14ac:dyDescent="0.25">
      <c r="A694" s="237"/>
      <c r="B694" s="239"/>
      <c r="C694" s="241"/>
      <c r="D694" s="237"/>
      <c r="E694" s="239"/>
      <c r="F694" s="241"/>
      <c r="G694" s="169"/>
      <c r="H694" s="168"/>
      <c r="I694" s="167"/>
      <c r="J694" s="237"/>
      <c r="K694" s="239"/>
      <c r="L694" s="241"/>
      <c r="M694" s="237"/>
      <c r="N694" s="239"/>
      <c r="O694" s="241"/>
      <c r="P694" s="166">
        <f t="shared" si="21"/>
        <v>0</v>
      </c>
    </row>
    <row r="695" spans="1:17" ht="15" customHeight="1" x14ac:dyDescent="0.25">
      <c r="A695" s="236" t="s">
        <v>1244</v>
      </c>
      <c r="B695" s="238">
        <v>0</v>
      </c>
      <c r="C695" s="240">
        <v>0.08</v>
      </c>
      <c r="D695" s="236" t="s">
        <v>1243</v>
      </c>
      <c r="E695" s="238">
        <v>0</v>
      </c>
      <c r="F695" s="240">
        <v>0.09</v>
      </c>
      <c r="G695" s="172" t="s">
        <v>844</v>
      </c>
      <c r="H695" s="171">
        <v>0</v>
      </c>
      <c r="I695" s="170">
        <v>0.06</v>
      </c>
      <c r="J695" s="236" t="s">
        <v>479</v>
      </c>
      <c r="K695" s="238">
        <v>0.57999999999999996</v>
      </c>
      <c r="L695" s="240">
        <v>0.08</v>
      </c>
      <c r="M695" s="236" t="s">
        <v>114</v>
      </c>
      <c r="N695" s="238">
        <v>0.57999999999999996</v>
      </c>
      <c r="O695" s="240">
        <v>0.1</v>
      </c>
      <c r="P695" s="166">
        <f t="shared" si="21"/>
        <v>8.2000000000000003E-2</v>
      </c>
    </row>
    <row r="696" spans="1:17" ht="15" customHeight="1" x14ac:dyDescent="0.25">
      <c r="A696" s="237"/>
      <c r="B696" s="239"/>
      <c r="C696" s="241"/>
      <c r="D696" s="237"/>
      <c r="E696" s="239"/>
      <c r="F696" s="241"/>
      <c r="G696" s="169"/>
      <c r="H696" s="168"/>
      <c r="I696" s="167"/>
      <c r="J696" s="237"/>
      <c r="K696" s="239"/>
      <c r="L696" s="241"/>
      <c r="M696" s="237"/>
      <c r="N696" s="239"/>
      <c r="O696" s="241"/>
      <c r="P696" s="166">
        <f t="shared" si="21"/>
        <v>0</v>
      </c>
    </row>
    <row r="697" spans="1:17" ht="15" customHeight="1" x14ac:dyDescent="0.25">
      <c r="A697" s="236" t="s">
        <v>1242</v>
      </c>
      <c r="B697" s="238">
        <v>0</v>
      </c>
      <c r="C697" s="240">
        <v>0.1</v>
      </c>
      <c r="D697" s="236" t="s">
        <v>1241</v>
      </c>
      <c r="E697" s="238">
        <v>0</v>
      </c>
      <c r="F697" s="240">
        <v>0.06</v>
      </c>
      <c r="G697" s="172" t="s">
        <v>843</v>
      </c>
      <c r="H697" s="171">
        <v>0</v>
      </c>
      <c r="I697" s="170">
        <v>0.02</v>
      </c>
      <c r="J697" s="236" t="s">
        <v>478</v>
      </c>
      <c r="K697" s="238">
        <v>0.57999999999999996</v>
      </c>
      <c r="L697" s="240">
        <v>0.03</v>
      </c>
      <c r="M697" s="236" t="s">
        <v>113</v>
      </c>
      <c r="N697" s="238">
        <v>0.57999999999999996</v>
      </c>
      <c r="O697" s="240">
        <v>0.09</v>
      </c>
      <c r="P697" s="166">
        <f t="shared" si="21"/>
        <v>0.06</v>
      </c>
    </row>
    <row r="698" spans="1:17" ht="15" customHeight="1" x14ac:dyDescent="0.25">
      <c r="A698" s="237"/>
      <c r="B698" s="239"/>
      <c r="C698" s="241"/>
      <c r="D698" s="237"/>
      <c r="E698" s="239"/>
      <c r="F698" s="241"/>
      <c r="G698" s="169"/>
      <c r="H698" s="168"/>
      <c r="I698" s="167"/>
      <c r="J698" s="237"/>
      <c r="K698" s="239"/>
      <c r="L698" s="241"/>
      <c r="M698" s="237"/>
      <c r="N698" s="239"/>
      <c r="O698" s="241"/>
      <c r="P698" s="166">
        <f t="shared" si="21"/>
        <v>0</v>
      </c>
    </row>
    <row r="699" spans="1:17" ht="15" customHeight="1" x14ac:dyDescent="0.25">
      <c r="A699" s="236" t="s">
        <v>1240</v>
      </c>
      <c r="B699" s="238">
        <v>0</v>
      </c>
      <c r="C699" s="240">
        <v>0.08</v>
      </c>
      <c r="D699" s="236" t="s">
        <v>1239</v>
      </c>
      <c r="E699" s="238">
        <v>0</v>
      </c>
      <c r="F699" s="240">
        <v>0.09</v>
      </c>
      <c r="G699" s="172" t="s">
        <v>842</v>
      </c>
      <c r="H699" s="171">
        <v>0</v>
      </c>
      <c r="I699" s="170">
        <v>0.02</v>
      </c>
      <c r="J699" s="236" t="s">
        <v>477</v>
      </c>
      <c r="K699" s="238">
        <v>0.57999999999999996</v>
      </c>
      <c r="L699" s="240">
        <v>7.0000000000000007E-2</v>
      </c>
      <c r="M699" s="236" t="s">
        <v>112</v>
      </c>
      <c r="N699" s="238">
        <v>0.57999999999999996</v>
      </c>
      <c r="O699" s="240">
        <v>0.03</v>
      </c>
      <c r="P699" s="166">
        <f t="shared" si="21"/>
        <v>5.800000000000001E-2</v>
      </c>
    </row>
    <row r="700" spans="1:17" ht="15" customHeight="1" x14ac:dyDescent="0.25">
      <c r="A700" s="237"/>
      <c r="B700" s="239"/>
      <c r="C700" s="241"/>
      <c r="D700" s="237"/>
      <c r="E700" s="239"/>
      <c r="F700" s="241"/>
      <c r="G700" s="169"/>
      <c r="H700" s="168"/>
      <c r="I700" s="167"/>
      <c r="J700" s="237"/>
      <c r="K700" s="239"/>
      <c r="L700" s="241"/>
      <c r="M700" s="237"/>
      <c r="N700" s="239"/>
      <c r="O700" s="241"/>
      <c r="P700" s="166">
        <f t="shared" si="21"/>
        <v>0</v>
      </c>
    </row>
    <row r="701" spans="1:17" ht="15" customHeight="1" x14ac:dyDescent="0.25">
      <c r="A701" s="175"/>
      <c r="B701" s="174"/>
      <c r="C701" s="173"/>
      <c r="D701" s="175"/>
      <c r="E701" s="174"/>
      <c r="F701" s="173"/>
      <c r="G701" s="175"/>
      <c r="H701" s="174"/>
      <c r="I701" s="173"/>
      <c r="J701" s="175"/>
      <c r="K701" s="174"/>
      <c r="L701" s="173"/>
      <c r="M701" s="175"/>
      <c r="N701" s="174"/>
      <c r="O701" s="173"/>
      <c r="P701" s="166"/>
      <c r="Q701" s="166">
        <f>SUM(P641:P700)</f>
        <v>2.52</v>
      </c>
    </row>
    <row r="702" spans="1:17" ht="15" customHeight="1" x14ac:dyDescent="0.25">
      <c r="A702" s="236" t="s">
        <v>1238</v>
      </c>
      <c r="B702" s="238">
        <v>0</v>
      </c>
      <c r="C702" s="240">
        <v>0.08</v>
      </c>
      <c r="D702" s="236" t="s">
        <v>1237</v>
      </c>
      <c r="E702" s="238">
        <v>0</v>
      </c>
      <c r="F702" s="240">
        <v>0.09</v>
      </c>
      <c r="G702" s="172" t="s">
        <v>841</v>
      </c>
      <c r="H702" s="171">
        <v>0</v>
      </c>
      <c r="I702" s="170">
        <v>0.04</v>
      </c>
      <c r="J702" s="236" t="s">
        <v>476</v>
      </c>
      <c r="K702" s="238">
        <v>0.57999999999999996</v>
      </c>
      <c r="L702" s="240">
        <v>0.08</v>
      </c>
      <c r="M702" s="236" t="s">
        <v>111</v>
      </c>
      <c r="N702" s="238">
        <v>0.57999999999999996</v>
      </c>
      <c r="O702" s="240">
        <v>0.04</v>
      </c>
      <c r="P702" s="166">
        <f t="shared" ref="P702:P733" si="22">(C702+F702+I702+L702+O702)/5</f>
        <v>6.5999999999999989E-2</v>
      </c>
    </row>
    <row r="703" spans="1:17" ht="15" customHeight="1" x14ac:dyDescent="0.25">
      <c r="A703" s="237"/>
      <c r="B703" s="239"/>
      <c r="C703" s="241"/>
      <c r="D703" s="237"/>
      <c r="E703" s="239"/>
      <c r="F703" s="241"/>
      <c r="G703" s="169"/>
      <c r="H703" s="168"/>
      <c r="I703" s="167"/>
      <c r="J703" s="237"/>
      <c r="K703" s="239"/>
      <c r="L703" s="241"/>
      <c r="M703" s="237"/>
      <c r="N703" s="239"/>
      <c r="O703" s="241"/>
      <c r="P703" s="166">
        <f t="shared" si="22"/>
        <v>0</v>
      </c>
    </row>
    <row r="704" spans="1:17" ht="15" customHeight="1" x14ac:dyDescent="0.25">
      <c r="A704" s="236" t="s">
        <v>1236</v>
      </c>
      <c r="B704" s="238">
        <v>0</v>
      </c>
      <c r="C704" s="240">
        <v>0.08</v>
      </c>
      <c r="D704" s="236" t="s">
        <v>1235</v>
      </c>
      <c r="E704" s="238">
        <v>0</v>
      </c>
      <c r="F704" s="240">
        <v>7.0000000000000007E-2</v>
      </c>
      <c r="G704" s="172" t="s">
        <v>840</v>
      </c>
      <c r="H704" s="171">
        <v>0</v>
      </c>
      <c r="I704" s="170">
        <v>0.04</v>
      </c>
      <c r="J704" s="236" t="s">
        <v>475</v>
      </c>
      <c r="K704" s="238">
        <v>0.56999999999999995</v>
      </c>
      <c r="L704" s="240">
        <v>0.05</v>
      </c>
      <c r="M704" s="236" t="s">
        <v>110</v>
      </c>
      <c r="N704" s="238">
        <v>0.56999999999999995</v>
      </c>
      <c r="O704" s="240">
        <v>0.02</v>
      </c>
      <c r="P704" s="166">
        <f t="shared" si="22"/>
        <v>5.2000000000000011E-2</v>
      </c>
    </row>
    <row r="705" spans="1:16" ht="15" customHeight="1" x14ac:dyDescent="0.25">
      <c r="A705" s="237"/>
      <c r="B705" s="239"/>
      <c r="C705" s="241"/>
      <c r="D705" s="237"/>
      <c r="E705" s="239"/>
      <c r="F705" s="241"/>
      <c r="G705" s="169"/>
      <c r="H705" s="168"/>
      <c r="I705" s="167"/>
      <c r="J705" s="237"/>
      <c r="K705" s="239"/>
      <c r="L705" s="241"/>
      <c r="M705" s="237"/>
      <c r="N705" s="239"/>
      <c r="O705" s="241"/>
      <c r="P705" s="166">
        <f t="shared" si="22"/>
        <v>0</v>
      </c>
    </row>
    <row r="706" spans="1:16" ht="15" customHeight="1" x14ac:dyDescent="0.25">
      <c r="A706" s="236" t="s">
        <v>1234</v>
      </c>
      <c r="B706" s="238">
        <v>0</v>
      </c>
      <c r="C706" s="240">
        <v>7.0000000000000007E-2</v>
      </c>
      <c r="D706" s="236" t="s">
        <v>1233</v>
      </c>
      <c r="E706" s="238">
        <v>0</v>
      </c>
      <c r="F706" s="240">
        <v>0.1</v>
      </c>
      <c r="G706" s="172" t="s">
        <v>839</v>
      </c>
      <c r="H706" s="171">
        <v>0</v>
      </c>
      <c r="I706" s="170">
        <v>0.03</v>
      </c>
      <c r="J706" s="236" t="s">
        <v>474</v>
      </c>
      <c r="K706" s="238">
        <v>0.56999999999999995</v>
      </c>
      <c r="L706" s="240">
        <v>0.05</v>
      </c>
      <c r="M706" s="236" t="s">
        <v>109</v>
      </c>
      <c r="N706" s="238">
        <v>0.56999999999999995</v>
      </c>
      <c r="O706" s="240">
        <v>0.02</v>
      </c>
      <c r="P706" s="166">
        <f t="shared" si="22"/>
        <v>5.4000000000000006E-2</v>
      </c>
    </row>
    <row r="707" spans="1:16" ht="15" customHeight="1" x14ac:dyDescent="0.25">
      <c r="A707" s="237"/>
      <c r="B707" s="239"/>
      <c r="C707" s="241"/>
      <c r="D707" s="237"/>
      <c r="E707" s="239"/>
      <c r="F707" s="241"/>
      <c r="G707" s="169"/>
      <c r="H707" s="168"/>
      <c r="I707" s="167"/>
      <c r="J707" s="237"/>
      <c r="K707" s="239"/>
      <c r="L707" s="241"/>
      <c r="M707" s="237"/>
      <c r="N707" s="239"/>
      <c r="O707" s="241"/>
      <c r="P707" s="166">
        <f t="shared" si="22"/>
        <v>0</v>
      </c>
    </row>
    <row r="708" spans="1:16" ht="15" customHeight="1" x14ac:dyDescent="0.25">
      <c r="A708" s="236" t="s">
        <v>1232</v>
      </c>
      <c r="B708" s="238">
        <v>0</v>
      </c>
      <c r="C708" s="240">
        <v>0.04</v>
      </c>
      <c r="D708" s="236" t="s">
        <v>1231</v>
      </c>
      <c r="E708" s="238">
        <v>0</v>
      </c>
      <c r="F708" s="240">
        <v>7.0000000000000007E-2</v>
      </c>
      <c r="G708" s="172" t="s">
        <v>838</v>
      </c>
      <c r="H708" s="171">
        <v>0</v>
      </c>
      <c r="I708" s="170">
        <v>0.05</v>
      </c>
      <c r="J708" s="236" t="s">
        <v>473</v>
      </c>
      <c r="K708" s="238">
        <v>0.56999999999999995</v>
      </c>
      <c r="L708" s="240">
        <v>7.0000000000000007E-2</v>
      </c>
      <c r="M708" s="236" t="s">
        <v>108</v>
      </c>
      <c r="N708" s="238">
        <v>0.56999999999999995</v>
      </c>
      <c r="O708" s="240">
        <v>0.04</v>
      </c>
      <c r="P708" s="166">
        <f t="shared" si="22"/>
        <v>5.4000000000000006E-2</v>
      </c>
    </row>
    <row r="709" spans="1:16" ht="15" customHeight="1" x14ac:dyDescent="0.25">
      <c r="A709" s="237"/>
      <c r="B709" s="239"/>
      <c r="C709" s="241"/>
      <c r="D709" s="237"/>
      <c r="E709" s="239"/>
      <c r="F709" s="241"/>
      <c r="G709" s="169"/>
      <c r="H709" s="168"/>
      <c r="I709" s="167"/>
      <c r="J709" s="237"/>
      <c r="K709" s="239"/>
      <c r="L709" s="241"/>
      <c r="M709" s="237"/>
      <c r="N709" s="239"/>
      <c r="O709" s="241"/>
      <c r="P709" s="166">
        <f t="shared" si="22"/>
        <v>0</v>
      </c>
    </row>
    <row r="710" spans="1:16" ht="15" customHeight="1" x14ac:dyDescent="0.25">
      <c r="A710" s="236" t="s">
        <v>1230</v>
      </c>
      <c r="B710" s="238">
        <v>0</v>
      </c>
      <c r="C710" s="240">
        <v>0.04</v>
      </c>
      <c r="D710" s="236" t="s">
        <v>1229</v>
      </c>
      <c r="E710" s="238">
        <v>0</v>
      </c>
      <c r="F710" s="240">
        <v>0.11</v>
      </c>
      <c r="G710" s="172" t="s">
        <v>837</v>
      </c>
      <c r="H710" s="171">
        <v>0</v>
      </c>
      <c r="I710" s="170">
        <v>0.04</v>
      </c>
      <c r="J710" s="236" t="s">
        <v>472</v>
      </c>
      <c r="K710" s="238">
        <v>0.56999999999999995</v>
      </c>
      <c r="L710" s="240">
        <v>0.08</v>
      </c>
      <c r="M710" s="236" t="s">
        <v>107</v>
      </c>
      <c r="N710" s="238">
        <v>0.56999999999999995</v>
      </c>
      <c r="O710" s="240">
        <v>0.04</v>
      </c>
      <c r="P710" s="166">
        <f t="shared" si="22"/>
        <v>6.2E-2</v>
      </c>
    </row>
    <row r="711" spans="1:16" ht="15" customHeight="1" x14ac:dyDescent="0.25">
      <c r="A711" s="237"/>
      <c r="B711" s="239"/>
      <c r="C711" s="241"/>
      <c r="D711" s="237"/>
      <c r="E711" s="239"/>
      <c r="F711" s="241"/>
      <c r="G711" s="169"/>
      <c r="H711" s="168"/>
      <c r="I711" s="167"/>
      <c r="J711" s="237"/>
      <c r="K711" s="239"/>
      <c r="L711" s="241"/>
      <c r="M711" s="237"/>
      <c r="N711" s="239"/>
      <c r="O711" s="241"/>
      <c r="P711" s="166">
        <f t="shared" si="22"/>
        <v>0</v>
      </c>
    </row>
    <row r="712" spans="1:16" ht="15" customHeight="1" x14ac:dyDescent="0.25">
      <c r="A712" s="236" t="s">
        <v>1228</v>
      </c>
      <c r="B712" s="238">
        <v>0</v>
      </c>
      <c r="C712" s="240">
        <v>0.06</v>
      </c>
      <c r="D712" s="236" t="s">
        <v>1227</v>
      </c>
      <c r="E712" s="238">
        <v>0</v>
      </c>
      <c r="F712" s="240">
        <v>0.1</v>
      </c>
      <c r="G712" s="172" t="s">
        <v>836</v>
      </c>
      <c r="H712" s="171">
        <v>0</v>
      </c>
      <c r="I712" s="170">
        <v>0.03</v>
      </c>
      <c r="J712" s="236" t="s">
        <v>471</v>
      </c>
      <c r="K712" s="238">
        <v>0.56999999999999995</v>
      </c>
      <c r="L712" s="240">
        <v>0.08</v>
      </c>
      <c r="M712" s="236" t="s">
        <v>106</v>
      </c>
      <c r="N712" s="238">
        <v>0.56999999999999995</v>
      </c>
      <c r="O712" s="240">
        <v>7.0000000000000007E-2</v>
      </c>
      <c r="P712" s="166">
        <f t="shared" si="22"/>
        <v>6.8000000000000005E-2</v>
      </c>
    </row>
    <row r="713" spans="1:16" ht="15" customHeight="1" x14ac:dyDescent="0.25">
      <c r="A713" s="237"/>
      <c r="B713" s="239"/>
      <c r="C713" s="241"/>
      <c r="D713" s="237"/>
      <c r="E713" s="239"/>
      <c r="F713" s="241"/>
      <c r="G713" s="169"/>
      <c r="H713" s="168"/>
      <c r="I713" s="167"/>
      <c r="J713" s="237"/>
      <c r="K713" s="239"/>
      <c r="L713" s="241"/>
      <c r="M713" s="237"/>
      <c r="N713" s="239"/>
      <c r="O713" s="241"/>
      <c r="P713" s="166">
        <f t="shared" si="22"/>
        <v>0</v>
      </c>
    </row>
    <row r="714" spans="1:16" ht="15" customHeight="1" x14ac:dyDescent="0.25">
      <c r="A714" s="236" t="s">
        <v>1226</v>
      </c>
      <c r="B714" s="238">
        <v>0</v>
      </c>
      <c r="C714" s="240">
        <v>0.08</v>
      </c>
      <c r="D714" s="236" t="s">
        <v>1225</v>
      </c>
      <c r="E714" s="238">
        <v>0</v>
      </c>
      <c r="F714" s="240">
        <v>0.08</v>
      </c>
      <c r="G714" s="172" t="s">
        <v>835</v>
      </c>
      <c r="H714" s="171">
        <v>0</v>
      </c>
      <c r="I714" s="170">
        <v>0.03</v>
      </c>
      <c r="J714" s="236" t="s">
        <v>470</v>
      </c>
      <c r="K714" s="238">
        <v>0.56999999999999995</v>
      </c>
      <c r="L714" s="240">
        <v>0.03</v>
      </c>
      <c r="M714" s="236" t="s">
        <v>105</v>
      </c>
      <c r="N714" s="238">
        <v>0.56999999999999995</v>
      </c>
      <c r="O714" s="240">
        <v>7.0000000000000007E-2</v>
      </c>
      <c r="P714" s="166">
        <f t="shared" si="22"/>
        <v>5.800000000000001E-2</v>
      </c>
    </row>
    <row r="715" spans="1:16" ht="15" customHeight="1" x14ac:dyDescent="0.25">
      <c r="A715" s="237"/>
      <c r="B715" s="239"/>
      <c r="C715" s="241"/>
      <c r="D715" s="237"/>
      <c r="E715" s="239"/>
      <c r="F715" s="241"/>
      <c r="G715" s="169"/>
      <c r="H715" s="168"/>
      <c r="I715" s="167"/>
      <c r="J715" s="237"/>
      <c r="K715" s="239"/>
      <c r="L715" s="241"/>
      <c r="M715" s="237"/>
      <c r="N715" s="239"/>
      <c r="O715" s="241"/>
      <c r="P715" s="166">
        <f t="shared" si="22"/>
        <v>0</v>
      </c>
    </row>
    <row r="716" spans="1:16" ht="15" customHeight="1" x14ac:dyDescent="0.25">
      <c r="A716" s="236" t="s">
        <v>1224</v>
      </c>
      <c r="B716" s="238">
        <v>0</v>
      </c>
      <c r="C716" s="240">
        <v>0.08</v>
      </c>
      <c r="D716" s="236" t="s">
        <v>1223</v>
      </c>
      <c r="E716" s="238">
        <v>0</v>
      </c>
      <c r="F716" s="240">
        <v>7.0000000000000007E-2</v>
      </c>
      <c r="G716" s="172" t="s">
        <v>834</v>
      </c>
      <c r="H716" s="171">
        <v>0</v>
      </c>
      <c r="I716" s="170">
        <v>0.06</v>
      </c>
      <c r="J716" s="236" t="s">
        <v>469</v>
      </c>
      <c r="K716" s="238">
        <v>0.56999999999999995</v>
      </c>
      <c r="L716" s="240">
        <v>0.05</v>
      </c>
      <c r="M716" s="236" t="s">
        <v>104</v>
      </c>
      <c r="N716" s="238">
        <v>0.56999999999999995</v>
      </c>
      <c r="O716" s="240">
        <v>0.08</v>
      </c>
      <c r="P716" s="166">
        <f t="shared" si="22"/>
        <v>6.8000000000000005E-2</v>
      </c>
    </row>
    <row r="717" spans="1:16" ht="15" customHeight="1" x14ac:dyDescent="0.25">
      <c r="A717" s="237"/>
      <c r="B717" s="239"/>
      <c r="C717" s="241"/>
      <c r="D717" s="237"/>
      <c r="E717" s="239"/>
      <c r="F717" s="241"/>
      <c r="G717" s="169"/>
      <c r="H717" s="168"/>
      <c r="I717" s="167"/>
      <c r="J717" s="237"/>
      <c r="K717" s="239"/>
      <c r="L717" s="241"/>
      <c r="M717" s="237"/>
      <c r="N717" s="239"/>
      <c r="O717" s="241"/>
      <c r="P717" s="166">
        <f t="shared" si="22"/>
        <v>0</v>
      </c>
    </row>
    <row r="718" spans="1:16" ht="15" customHeight="1" x14ac:dyDescent="0.25">
      <c r="A718" s="236" t="s">
        <v>1222</v>
      </c>
      <c r="B718" s="238">
        <v>0</v>
      </c>
      <c r="C718" s="240">
        <v>7.0000000000000007E-2</v>
      </c>
      <c r="D718" s="236" t="s">
        <v>1221</v>
      </c>
      <c r="E718" s="238">
        <v>0</v>
      </c>
      <c r="F718" s="240">
        <v>0.08</v>
      </c>
      <c r="G718" s="172" t="s">
        <v>833</v>
      </c>
      <c r="H718" s="171">
        <v>0</v>
      </c>
      <c r="I718" s="170">
        <v>7.0000000000000007E-2</v>
      </c>
      <c r="J718" s="236" t="s">
        <v>468</v>
      </c>
      <c r="K718" s="238">
        <v>0.56999999999999995</v>
      </c>
      <c r="L718" s="240">
        <v>0.08</v>
      </c>
      <c r="M718" s="236" t="s">
        <v>103</v>
      </c>
      <c r="N718" s="238">
        <v>0.56999999999999995</v>
      </c>
      <c r="O718" s="240">
        <v>0.08</v>
      </c>
      <c r="P718" s="166">
        <f t="shared" si="22"/>
        <v>7.6000000000000012E-2</v>
      </c>
    </row>
    <row r="719" spans="1:16" ht="15" customHeight="1" x14ac:dyDescent="0.25">
      <c r="A719" s="237"/>
      <c r="B719" s="239"/>
      <c r="C719" s="241"/>
      <c r="D719" s="237"/>
      <c r="E719" s="239"/>
      <c r="F719" s="241"/>
      <c r="G719" s="169"/>
      <c r="H719" s="168"/>
      <c r="I719" s="167"/>
      <c r="J719" s="237"/>
      <c r="K719" s="239"/>
      <c r="L719" s="241"/>
      <c r="M719" s="237"/>
      <c r="N719" s="239"/>
      <c r="O719" s="241"/>
      <c r="P719" s="166">
        <f t="shared" si="22"/>
        <v>0</v>
      </c>
    </row>
    <row r="720" spans="1:16" ht="15" customHeight="1" x14ac:dyDescent="0.25">
      <c r="A720" s="236" t="s">
        <v>1220</v>
      </c>
      <c r="B720" s="238">
        <v>0</v>
      </c>
      <c r="C720" s="240">
        <v>0.06</v>
      </c>
      <c r="D720" s="236" t="s">
        <v>1219</v>
      </c>
      <c r="E720" s="238">
        <v>0</v>
      </c>
      <c r="F720" s="240">
        <v>0.08</v>
      </c>
      <c r="G720" s="172" t="s">
        <v>832</v>
      </c>
      <c r="H720" s="171">
        <v>0</v>
      </c>
      <c r="I720" s="170">
        <v>0.08</v>
      </c>
      <c r="J720" s="236" t="s">
        <v>467</v>
      </c>
      <c r="K720" s="238">
        <v>0.56999999999999995</v>
      </c>
      <c r="L720" s="240">
        <v>7.0000000000000007E-2</v>
      </c>
      <c r="M720" s="236" t="s">
        <v>102</v>
      </c>
      <c r="N720" s="238">
        <v>0.56999999999999995</v>
      </c>
      <c r="O720" s="240">
        <v>0.06</v>
      </c>
      <c r="P720" s="166">
        <f t="shared" si="22"/>
        <v>7.0000000000000007E-2</v>
      </c>
    </row>
    <row r="721" spans="1:16" ht="15" customHeight="1" x14ac:dyDescent="0.25">
      <c r="A721" s="237"/>
      <c r="B721" s="239"/>
      <c r="C721" s="241"/>
      <c r="D721" s="237"/>
      <c r="E721" s="239"/>
      <c r="F721" s="241"/>
      <c r="G721" s="169"/>
      <c r="H721" s="168"/>
      <c r="I721" s="167"/>
      <c r="J721" s="237"/>
      <c r="K721" s="239"/>
      <c r="L721" s="241"/>
      <c r="M721" s="237"/>
      <c r="N721" s="239"/>
      <c r="O721" s="241"/>
      <c r="P721" s="166">
        <f t="shared" si="22"/>
        <v>0</v>
      </c>
    </row>
    <row r="722" spans="1:16" ht="15" customHeight="1" x14ac:dyDescent="0.25">
      <c r="A722" s="236" t="s">
        <v>1218</v>
      </c>
      <c r="B722" s="238">
        <v>0</v>
      </c>
      <c r="C722" s="240">
        <v>7.0000000000000007E-2</v>
      </c>
      <c r="D722" s="236" t="s">
        <v>1217</v>
      </c>
      <c r="E722" s="238">
        <v>0</v>
      </c>
      <c r="F722" s="240">
        <v>0.04</v>
      </c>
      <c r="G722" s="172" t="s">
        <v>831</v>
      </c>
      <c r="H722" s="171">
        <v>0</v>
      </c>
      <c r="I722" s="170">
        <v>0.08</v>
      </c>
      <c r="J722" s="236" t="s">
        <v>466</v>
      </c>
      <c r="K722" s="238">
        <v>0.56999999999999995</v>
      </c>
      <c r="L722" s="240">
        <v>7.0000000000000007E-2</v>
      </c>
      <c r="M722" s="236" t="s">
        <v>101</v>
      </c>
      <c r="N722" s="238">
        <v>0.56999999999999995</v>
      </c>
      <c r="O722" s="240">
        <v>0.05</v>
      </c>
      <c r="P722" s="166">
        <f t="shared" si="22"/>
        <v>6.2E-2</v>
      </c>
    </row>
    <row r="723" spans="1:16" ht="15" customHeight="1" x14ac:dyDescent="0.25">
      <c r="A723" s="237"/>
      <c r="B723" s="239"/>
      <c r="C723" s="241"/>
      <c r="D723" s="237"/>
      <c r="E723" s="239"/>
      <c r="F723" s="241"/>
      <c r="G723" s="169"/>
      <c r="H723" s="168"/>
      <c r="I723" s="167"/>
      <c r="J723" s="237"/>
      <c r="K723" s="239"/>
      <c r="L723" s="241"/>
      <c r="M723" s="237"/>
      <c r="N723" s="239"/>
      <c r="O723" s="241"/>
      <c r="P723" s="166">
        <f t="shared" si="22"/>
        <v>0</v>
      </c>
    </row>
    <row r="724" spans="1:16" ht="15" customHeight="1" x14ac:dyDescent="0.25">
      <c r="A724" s="236" t="s">
        <v>1216</v>
      </c>
      <c r="B724" s="238">
        <v>0</v>
      </c>
      <c r="C724" s="240">
        <v>0.08</v>
      </c>
      <c r="D724" s="236" t="s">
        <v>1215</v>
      </c>
      <c r="E724" s="238">
        <v>0</v>
      </c>
      <c r="F724" s="240">
        <v>0.02</v>
      </c>
      <c r="G724" s="172" t="s">
        <v>830</v>
      </c>
      <c r="H724" s="171">
        <v>0</v>
      </c>
      <c r="I724" s="170">
        <v>0.03</v>
      </c>
      <c r="J724" s="236" t="s">
        <v>465</v>
      </c>
      <c r="K724" s="238">
        <v>0.56999999999999995</v>
      </c>
      <c r="L724" s="240">
        <v>7.0000000000000007E-2</v>
      </c>
      <c r="M724" s="236" t="s">
        <v>100</v>
      </c>
      <c r="N724" s="238">
        <v>0.56999999999999995</v>
      </c>
      <c r="O724" s="240">
        <v>0.02</v>
      </c>
      <c r="P724" s="166">
        <f t="shared" si="22"/>
        <v>4.3999999999999997E-2</v>
      </c>
    </row>
    <row r="725" spans="1:16" ht="15" customHeight="1" x14ac:dyDescent="0.25">
      <c r="A725" s="237"/>
      <c r="B725" s="239"/>
      <c r="C725" s="241"/>
      <c r="D725" s="237"/>
      <c r="E725" s="239"/>
      <c r="F725" s="241"/>
      <c r="G725" s="169"/>
      <c r="H725" s="168"/>
      <c r="I725" s="167"/>
      <c r="J725" s="237"/>
      <c r="K725" s="239"/>
      <c r="L725" s="241"/>
      <c r="M725" s="237"/>
      <c r="N725" s="239"/>
      <c r="O725" s="241"/>
      <c r="P725" s="166">
        <f t="shared" si="22"/>
        <v>0</v>
      </c>
    </row>
    <row r="726" spans="1:16" ht="15" customHeight="1" x14ac:dyDescent="0.25">
      <c r="A726" s="236" t="s">
        <v>1214</v>
      </c>
      <c r="B726" s="238">
        <v>0</v>
      </c>
      <c r="C726" s="240">
        <v>0.09</v>
      </c>
      <c r="D726" s="236" t="s">
        <v>1213</v>
      </c>
      <c r="E726" s="238">
        <v>0</v>
      </c>
      <c r="F726" s="240">
        <v>0.05</v>
      </c>
      <c r="G726" s="172" t="s">
        <v>829</v>
      </c>
      <c r="H726" s="171">
        <v>0</v>
      </c>
      <c r="I726" s="170">
        <v>0.03</v>
      </c>
      <c r="J726" s="236" t="s">
        <v>464</v>
      </c>
      <c r="K726" s="238">
        <v>0.56999999999999995</v>
      </c>
      <c r="L726" s="240">
        <v>7.0000000000000007E-2</v>
      </c>
      <c r="M726" s="236" t="s">
        <v>99</v>
      </c>
      <c r="N726" s="238">
        <v>0.56999999999999995</v>
      </c>
      <c r="O726" s="240">
        <v>7.0000000000000007E-2</v>
      </c>
      <c r="P726" s="166">
        <f t="shared" si="22"/>
        <v>6.2000000000000013E-2</v>
      </c>
    </row>
    <row r="727" spans="1:16" ht="15" customHeight="1" x14ac:dyDescent="0.25">
      <c r="A727" s="237"/>
      <c r="B727" s="239"/>
      <c r="C727" s="241"/>
      <c r="D727" s="237"/>
      <c r="E727" s="239"/>
      <c r="F727" s="241"/>
      <c r="G727" s="169"/>
      <c r="H727" s="168"/>
      <c r="I727" s="167"/>
      <c r="J727" s="237"/>
      <c r="K727" s="239"/>
      <c r="L727" s="241"/>
      <c r="M727" s="237"/>
      <c r="N727" s="239"/>
      <c r="O727" s="241"/>
      <c r="P727" s="166">
        <f t="shared" si="22"/>
        <v>0</v>
      </c>
    </row>
    <row r="728" spans="1:16" ht="15" customHeight="1" x14ac:dyDescent="0.25">
      <c r="A728" s="236" t="s">
        <v>1212</v>
      </c>
      <c r="B728" s="238">
        <v>0</v>
      </c>
      <c r="C728" s="240">
        <v>0.04</v>
      </c>
      <c r="D728" s="236" t="s">
        <v>1211</v>
      </c>
      <c r="E728" s="238">
        <v>0</v>
      </c>
      <c r="F728" s="240">
        <v>0.06</v>
      </c>
      <c r="G728" s="172" t="s">
        <v>828</v>
      </c>
      <c r="H728" s="171">
        <v>0</v>
      </c>
      <c r="I728" s="170">
        <v>0.05</v>
      </c>
      <c r="J728" s="236" t="s">
        <v>463</v>
      </c>
      <c r="K728" s="238">
        <v>0.56999999999999995</v>
      </c>
      <c r="L728" s="240">
        <v>0.09</v>
      </c>
      <c r="M728" s="236" t="s">
        <v>98</v>
      </c>
      <c r="N728" s="238">
        <v>0.56999999999999995</v>
      </c>
      <c r="O728" s="240">
        <v>0.06</v>
      </c>
      <c r="P728" s="166">
        <f t="shared" si="22"/>
        <v>6.0000000000000012E-2</v>
      </c>
    </row>
    <row r="729" spans="1:16" ht="15" customHeight="1" x14ac:dyDescent="0.25">
      <c r="A729" s="237"/>
      <c r="B729" s="239"/>
      <c r="C729" s="241"/>
      <c r="D729" s="237"/>
      <c r="E729" s="239"/>
      <c r="F729" s="241"/>
      <c r="G729" s="169"/>
      <c r="H729" s="168"/>
      <c r="I729" s="167"/>
      <c r="J729" s="237"/>
      <c r="K729" s="239"/>
      <c r="L729" s="241"/>
      <c r="M729" s="237"/>
      <c r="N729" s="239"/>
      <c r="O729" s="241"/>
      <c r="P729" s="166">
        <f t="shared" si="22"/>
        <v>0</v>
      </c>
    </row>
    <row r="730" spans="1:16" ht="15" customHeight="1" x14ac:dyDescent="0.25">
      <c r="A730" s="236" t="s">
        <v>1210</v>
      </c>
      <c r="B730" s="238">
        <v>0</v>
      </c>
      <c r="C730" s="240">
        <v>0.02</v>
      </c>
      <c r="D730" s="236" t="s">
        <v>1209</v>
      </c>
      <c r="E730" s="238">
        <v>0</v>
      </c>
      <c r="F730" s="240">
        <v>0.05</v>
      </c>
      <c r="G730" s="172" t="s">
        <v>827</v>
      </c>
      <c r="H730" s="171">
        <v>0</v>
      </c>
      <c r="I730" s="170">
        <v>7.0000000000000007E-2</v>
      </c>
      <c r="J730" s="236" t="s">
        <v>462</v>
      </c>
      <c r="K730" s="238">
        <v>0.56999999999999995</v>
      </c>
      <c r="L730" s="240">
        <v>0.08</v>
      </c>
      <c r="M730" s="236" t="s">
        <v>97</v>
      </c>
      <c r="N730" s="238">
        <v>0.56999999999999995</v>
      </c>
      <c r="O730" s="240">
        <v>0.04</v>
      </c>
      <c r="P730" s="166">
        <f t="shared" si="22"/>
        <v>5.2000000000000005E-2</v>
      </c>
    </row>
    <row r="731" spans="1:16" ht="15" customHeight="1" x14ac:dyDescent="0.25">
      <c r="A731" s="237"/>
      <c r="B731" s="239"/>
      <c r="C731" s="241"/>
      <c r="D731" s="237"/>
      <c r="E731" s="239"/>
      <c r="F731" s="241"/>
      <c r="G731" s="169"/>
      <c r="H731" s="168"/>
      <c r="I731" s="167"/>
      <c r="J731" s="237"/>
      <c r="K731" s="239"/>
      <c r="L731" s="241"/>
      <c r="M731" s="237"/>
      <c r="N731" s="239"/>
      <c r="O731" s="241"/>
      <c r="P731" s="166">
        <f t="shared" si="22"/>
        <v>0</v>
      </c>
    </row>
    <row r="732" spans="1:16" ht="15" customHeight="1" x14ac:dyDescent="0.25">
      <c r="A732" s="236" t="s">
        <v>1208</v>
      </c>
      <c r="B732" s="238">
        <v>0</v>
      </c>
      <c r="C732" s="240">
        <v>0.05</v>
      </c>
      <c r="D732" s="236" t="s">
        <v>1207</v>
      </c>
      <c r="E732" s="238">
        <v>0</v>
      </c>
      <c r="F732" s="240">
        <v>0.11</v>
      </c>
      <c r="G732" s="172" t="s">
        <v>826</v>
      </c>
      <c r="H732" s="171">
        <v>0</v>
      </c>
      <c r="I732" s="170">
        <v>0.03</v>
      </c>
      <c r="J732" s="236" t="s">
        <v>461</v>
      </c>
      <c r="K732" s="238">
        <v>0.56999999999999995</v>
      </c>
      <c r="L732" s="240">
        <v>7.0000000000000007E-2</v>
      </c>
      <c r="M732" s="236" t="s">
        <v>96</v>
      </c>
      <c r="N732" s="238">
        <v>0.56999999999999995</v>
      </c>
      <c r="O732" s="240">
        <v>0.04</v>
      </c>
      <c r="P732" s="166">
        <f t="shared" si="22"/>
        <v>0.06</v>
      </c>
    </row>
    <row r="733" spans="1:16" ht="15" customHeight="1" x14ac:dyDescent="0.25">
      <c r="A733" s="237"/>
      <c r="B733" s="239"/>
      <c r="C733" s="241"/>
      <c r="D733" s="237"/>
      <c r="E733" s="239"/>
      <c r="F733" s="241"/>
      <c r="G733" s="169"/>
      <c r="H733" s="168"/>
      <c r="I733" s="167"/>
      <c r="J733" s="237"/>
      <c r="K733" s="239"/>
      <c r="L733" s="241"/>
      <c r="M733" s="237"/>
      <c r="N733" s="239"/>
      <c r="O733" s="241"/>
      <c r="P733" s="166">
        <f t="shared" si="22"/>
        <v>0</v>
      </c>
    </row>
    <row r="734" spans="1:16" ht="15" customHeight="1" x14ac:dyDescent="0.25">
      <c r="A734" s="236" t="s">
        <v>1206</v>
      </c>
      <c r="B734" s="238">
        <v>0</v>
      </c>
      <c r="C734" s="240">
        <v>0.02</v>
      </c>
      <c r="D734" s="236" t="s">
        <v>1205</v>
      </c>
      <c r="E734" s="238">
        <v>0</v>
      </c>
      <c r="F734" s="240">
        <v>0.05</v>
      </c>
      <c r="G734" s="172" t="s">
        <v>825</v>
      </c>
      <c r="H734" s="171">
        <v>0</v>
      </c>
      <c r="I734" s="170">
        <v>0.03</v>
      </c>
      <c r="J734" s="236" t="s">
        <v>460</v>
      </c>
      <c r="K734" s="238">
        <v>0.56999999999999995</v>
      </c>
      <c r="L734" s="240">
        <v>7.0000000000000007E-2</v>
      </c>
      <c r="M734" s="236" t="s">
        <v>95</v>
      </c>
      <c r="N734" s="238">
        <v>0.56999999999999995</v>
      </c>
      <c r="O734" s="240">
        <v>0.06</v>
      </c>
      <c r="P734" s="166">
        <f t="shared" ref="P734:P763" si="23">(C734+F734+I734+L734+O734)/5</f>
        <v>4.5999999999999999E-2</v>
      </c>
    </row>
    <row r="735" spans="1:16" ht="15" customHeight="1" x14ac:dyDescent="0.25">
      <c r="A735" s="237"/>
      <c r="B735" s="239"/>
      <c r="C735" s="241"/>
      <c r="D735" s="237"/>
      <c r="E735" s="239"/>
      <c r="F735" s="241"/>
      <c r="G735" s="169"/>
      <c r="H735" s="168"/>
      <c r="I735" s="167"/>
      <c r="J735" s="237"/>
      <c r="K735" s="239"/>
      <c r="L735" s="241"/>
      <c r="M735" s="237"/>
      <c r="N735" s="239"/>
      <c r="O735" s="241"/>
      <c r="P735" s="166">
        <f t="shared" si="23"/>
        <v>0</v>
      </c>
    </row>
    <row r="736" spans="1:16" ht="15" customHeight="1" x14ac:dyDescent="0.25">
      <c r="A736" s="236" t="s">
        <v>1204</v>
      </c>
      <c r="B736" s="238">
        <v>0</v>
      </c>
      <c r="C736" s="240">
        <v>0.02</v>
      </c>
      <c r="D736" s="236" t="s">
        <v>1203</v>
      </c>
      <c r="E736" s="238">
        <v>0</v>
      </c>
      <c r="F736" s="240">
        <v>0.06</v>
      </c>
      <c r="G736" s="172" t="s">
        <v>824</v>
      </c>
      <c r="H736" s="171">
        <v>0</v>
      </c>
      <c r="I736" s="170">
        <v>0.04</v>
      </c>
      <c r="J736" s="236" t="s">
        <v>459</v>
      </c>
      <c r="K736" s="238">
        <v>0.56999999999999995</v>
      </c>
      <c r="L736" s="240">
        <v>0.06</v>
      </c>
      <c r="M736" s="236" t="s">
        <v>94</v>
      </c>
      <c r="N736" s="238">
        <v>0.56999999999999995</v>
      </c>
      <c r="O736" s="240">
        <v>0.05</v>
      </c>
      <c r="P736" s="166">
        <f t="shared" si="23"/>
        <v>4.5999999999999999E-2</v>
      </c>
    </row>
    <row r="737" spans="1:16" ht="15" customHeight="1" x14ac:dyDescent="0.25">
      <c r="A737" s="237"/>
      <c r="B737" s="239"/>
      <c r="C737" s="241"/>
      <c r="D737" s="237"/>
      <c r="E737" s="239"/>
      <c r="F737" s="241"/>
      <c r="G737" s="169"/>
      <c r="H737" s="168"/>
      <c r="I737" s="167"/>
      <c r="J737" s="237"/>
      <c r="K737" s="239"/>
      <c r="L737" s="241"/>
      <c r="M737" s="237"/>
      <c r="N737" s="239"/>
      <c r="O737" s="241"/>
      <c r="P737" s="166">
        <f t="shared" si="23"/>
        <v>0</v>
      </c>
    </row>
    <row r="738" spans="1:16" ht="15" customHeight="1" x14ac:dyDescent="0.25">
      <c r="A738" s="236" t="s">
        <v>1202</v>
      </c>
      <c r="B738" s="238">
        <v>0</v>
      </c>
      <c r="C738" s="240">
        <v>0.01</v>
      </c>
      <c r="D738" s="236" t="s">
        <v>1201</v>
      </c>
      <c r="E738" s="238">
        <v>0</v>
      </c>
      <c r="F738" s="240">
        <v>0.04</v>
      </c>
      <c r="G738" s="172" t="s">
        <v>823</v>
      </c>
      <c r="H738" s="171">
        <v>0</v>
      </c>
      <c r="I738" s="170">
        <v>7.0000000000000007E-2</v>
      </c>
      <c r="J738" s="236" t="s">
        <v>458</v>
      </c>
      <c r="K738" s="238">
        <v>0.56999999999999995</v>
      </c>
      <c r="L738" s="240">
        <v>0.02</v>
      </c>
      <c r="M738" s="236" t="s">
        <v>93</v>
      </c>
      <c r="N738" s="238">
        <v>0.56999999999999995</v>
      </c>
      <c r="O738" s="240">
        <v>0.06</v>
      </c>
      <c r="P738" s="166">
        <f t="shared" si="23"/>
        <v>0.04</v>
      </c>
    </row>
    <row r="739" spans="1:16" ht="15" customHeight="1" x14ac:dyDescent="0.25">
      <c r="A739" s="237"/>
      <c r="B739" s="239"/>
      <c r="C739" s="241"/>
      <c r="D739" s="237"/>
      <c r="E739" s="239"/>
      <c r="F739" s="241"/>
      <c r="G739" s="169"/>
      <c r="H739" s="168"/>
      <c r="I739" s="167"/>
      <c r="J739" s="237"/>
      <c r="K739" s="239"/>
      <c r="L739" s="241"/>
      <c r="M739" s="237"/>
      <c r="N739" s="239"/>
      <c r="O739" s="241"/>
      <c r="P739" s="166">
        <f t="shared" si="23"/>
        <v>0</v>
      </c>
    </row>
    <row r="740" spans="1:16" ht="15" customHeight="1" x14ac:dyDescent="0.25">
      <c r="A740" s="236" t="s">
        <v>1200</v>
      </c>
      <c r="B740" s="238">
        <v>0</v>
      </c>
      <c r="C740" s="240">
        <v>0.01</v>
      </c>
      <c r="D740" s="236" t="s">
        <v>1199</v>
      </c>
      <c r="E740" s="238">
        <v>0</v>
      </c>
      <c r="F740" s="240">
        <v>7.0000000000000007E-2</v>
      </c>
      <c r="G740" s="172" t="s">
        <v>822</v>
      </c>
      <c r="H740" s="171">
        <v>0</v>
      </c>
      <c r="I740" s="170">
        <v>7.0000000000000007E-2</v>
      </c>
      <c r="J740" s="236" t="s">
        <v>457</v>
      </c>
      <c r="K740" s="238">
        <v>0.56999999999999995</v>
      </c>
      <c r="L740" s="240">
        <v>7.0000000000000007E-2</v>
      </c>
      <c r="M740" s="236" t="s">
        <v>92</v>
      </c>
      <c r="N740" s="238">
        <v>0.56999999999999995</v>
      </c>
      <c r="O740" s="240">
        <v>0.03</v>
      </c>
      <c r="P740" s="166">
        <f t="shared" si="23"/>
        <v>0.05</v>
      </c>
    </row>
    <row r="741" spans="1:16" ht="15" customHeight="1" x14ac:dyDescent="0.25">
      <c r="A741" s="237"/>
      <c r="B741" s="239"/>
      <c r="C741" s="241"/>
      <c r="D741" s="237"/>
      <c r="E741" s="239"/>
      <c r="F741" s="241"/>
      <c r="G741" s="169"/>
      <c r="H741" s="168"/>
      <c r="I741" s="167"/>
      <c r="J741" s="237"/>
      <c r="K741" s="239"/>
      <c r="L741" s="241"/>
      <c r="M741" s="237"/>
      <c r="N741" s="239"/>
      <c r="O741" s="241"/>
      <c r="P741" s="166">
        <f t="shared" si="23"/>
        <v>0</v>
      </c>
    </row>
    <row r="742" spans="1:16" ht="15" customHeight="1" x14ac:dyDescent="0.25">
      <c r="A742" s="236" t="s">
        <v>1198</v>
      </c>
      <c r="B742" s="238">
        <v>0</v>
      </c>
      <c r="C742" s="240">
        <v>0.01</v>
      </c>
      <c r="D742" s="236" t="s">
        <v>1197</v>
      </c>
      <c r="E742" s="238">
        <v>0</v>
      </c>
      <c r="F742" s="240">
        <v>7.0000000000000007E-2</v>
      </c>
      <c r="G742" s="172" t="s">
        <v>821</v>
      </c>
      <c r="H742" s="171">
        <v>0</v>
      </c>
      <c r="I742" s="170">
        <v>7.0000000000000007E-2</v>
      </c>
      <c r="J742" s="236" t="s">
        <v>456</v>
      </c>
      <c r="K742" s="238">
        <v>0.56999999999999995</v>
      </c>
      <c r="L742" s="240">
        <v>0.06</v>
      </c>
      <c r="M742" s="236" t="s">
        <v>91</v>
      </c>
      <c r="N742" s="238">
        <v>0.56999999999999995</v>
      </c>
      <c r="O742" s="240">
        <v>0.05</v>
      </c>
      <c r="P742" s="166">
        <f t="shared" si="23"/>
        <v>5.2000000000000005E-2</v>
      </c>
    </row>
    <row r="743" spans="1:16" ht="15" customHeight="1" x14ac:dyDescent="0.25">
      <c r="A743" s="237"/>
      <c r="B743" s="239"/>
      <c r="C743" s="241"/>
      <c r="D743" s="237"/>
      <c r="E743" s="239"/>
      <c r="F743" s="241"/>
      <c r="G743" s="169"/>
      <c r="H743" s="168"/>
      <c r="I743" s="167"/>
      <c r="J743" s="237"/>
      <c r="K743" s="239"/>
      <c r="L743" s="241"/>
      <c r="M743" s="237"/>
      <c r="N743" s="239"/>
      <c r="O743" s="241"/>
      <c r="P743" s="166">
        <f t="shared" si="23"/>
        <v>0</v>
      </c>
    </row>
    <row r="744" spans="1:16" ht="15" customHeight="1" x14ac:dyDescent="0.25">
      <c r="A744" s="236" t="s">
        <v>1196</v>
      </c>
      <c r="B744" s="238">
        <v>0</v>
      </c>
      <c r="C744" s="240">
        <v>0.02</v>
      </c>
      <c r="D744" s="236" t="s">
        <v>1195</v>
      </c>
      <c r="E744" s="238">
        <v>0</v>
      </c>
      <c r="F744" s="240">
        <v>0.11</v>
      </c>
      <c r="G744" s="172" t="s">
        <v>820</v>
      </c>
      <c r="H744" s="171">
        <v>0</v>
      </c>
      <c r="I744" s="170">
        <v>7.0000000000000007E-2</v>
      </c>
      <c r="J744" s="236" t="s">
        <v>455</v>
      </c>
      <c r="K744" s="238">
        <v>0.56999999999999995</v>
      </c>
      <c r="L744" s="240">
        <v>7.0000000000000007E-2</v>
      </c>
      <c r="M744" s="236" t="s">
        <v>90</v>
      </c>
      <c r="N744" s="238">
        <v>0.56999999999999995</v>
      </c>
      <c r="O744" s="240">
        <v>0.08</v>
      </c>
      <c r="P744" s="166">
        <f t="shared" si="23"/>
        <v>7.0000000000000007E-2</v>
      </c>
    </row>
    <row r="745" spans="1:16" ht="15" customHeight="1" x14ac:dyDescent="0.25">
      <c r="A745" s="237"/>
      <c r="B745" s="239"/>
      <c r="C745" s="241"/>
      <c r="D745" s="237"/>
      <c r="E745" s="239"/>
      <c r="F745" s="241"/>
      <c r="G745" s="169"/>
      <c r="H745" s="168"/>
      <c r="I745" s="167"/>
      <c r="J745" s="237"/>
      <c r="K745" s="239"/>
      <c r="L745" s="241"/>
      <c r="M745" s="237"/>
      <c r="N745" s="239"/>
      <c r="O745" s="241"/>
      <c r="P745" s="166">
        <f t="shared" si="23"/>
        <v>0</v>
      </c>
    </row>
    <row r="746" spans="1:16" ht="15" customHeight="1" x14ac:dyDescent="0.25">
      <c r="A746" s="236" t="s">
        <v>1194</v>
      </c>
      <c r="B746" s="238">
        <v>0</v>
      </c>
      <c r="C746" s="240">
        <v>0.04</v>
      </c>
      <c r="D746" s="236" t="s">
        <v>1193</v>
      </c>
      <c r="E746" s="238">
        <v>0</v>
      </c>
      <c r="F746" s="240">
        <v>0.1</v>
      </c>
      <c r="G746" s="172" t="s">
        <v>819</v>
      </c>
      <c r="H746" s="171">
        <v>0</v>
      </c>
      <c r="I746" s="170">
        <v>0.05</v>
      </c>
      <c r="J746" s="236" t="s">
        <v>454</v>
      </c>
      <c r="K746" s="238">
        <v>0.56999999999999995</v>
      </c>
      <c r="L746" s="240">
        <v>0.08</v>
      </c>
      <c r="M746" s="236" t="s">
        <v>89</v>
      </c>
      <c r="N746" s="238">
        <v>0.56999999999999995</v>
      </c>
      <c r="O746" s="240">
        <v>0.1</v>
      </c>
      <c r="P746" s="166">
        <f t="shared" si="23"/>
        <v>7.3999999999999996E-2</v>
      </c>
    </row>
    <row r="747" spans="1:16" ht="15" customHeight="1" x14ac:dyDescent="0.25">
      <c r="A747" s="237"/>
      <c r="B747" s="239"/>
      <c r="C747" s="241"/>
      <c r="D747" s="237"/>
      <c r="E747" s="239"/>
      <c r="F747" s="241"/>
      <c r="G747" s="169"/>
      <c r="H747" s="168"/>
      <c r="I747" s="167"/>
      <c r="J747" s="237"/>
      <c r="K747" s="239"/>
      <c r="L747" s="241"/>
      <c r="M747" s="237"/>
      <c r="N747" s="239"/>
      <c r="O747" s="241"/>
      <c r="P747" s="166">
        <f t="shared" si="23"/>
        <v>0</v>
      </c>
    </row>
    <row r="748" spans="1:16" ht="15" customHeight="1" x14ac:dyDescent="0.25">
      <c r="A748" s="236" t="s">
        <v>1192</v>
      </c>
      <c r="B748" s="238">
        <v>0</v>
      </c>
      <c r="C748" s="240">
        <v>7.0000000000000007E-2</v>
      </c>
      <c r="D748" s="236" t="s">
        <v>1191</v>
      </c>
      <c r="E748" s="238">
        <v>0</v>
      </c>
      <c r="F748" s="240">
        <v>0.09</v>
      </c>
      <c r="G748" s="172" t="s">
        <v>818</v>
      </c>
      <c r="H748" s="171">
        <v>0</v>
      </c>
      <c r="I748" s="170">
        <v>0.04</v>
      </c>
      <c r="J748" s="236" t="s">
        <v>453</v>
      </c>
      <c r="K748" s="238">
        <v>0.56999999999999995</v>
      </c>
      <c r="L748" s="240">
        <v>0.08</v>
      </c>
      <c r="M748" s="236" t="s">
        <v>88</v>
      </c>
      <c r="N748" s="238">
        <v>0.56999999999999995</v>
      </c>
      <c r="O748" s="240">
        <v>0.06</v>
      </c>
      <c r="P748" s="166">
        <f t="shared" si="23"/>
        <v>6.8000000000000005E-2</v>
      </c>
    </row>
    <row r="749" spans="1:16" ht="15" customHeight="1" x14ac:dyDescent="0.25">
      <c r="A749" s="237"/>
      <c r="B749" s="239"/>
      <c r="C749" s="241"/>
      <c r="D749" s="237"/>
      <c r="E749" s="239"/>
      <c r="F749" s="241"/>
      <c r="G749" s="169"/>
      <c r="H749" s="168"/>
      <c r="I749" s="167"/>
      <c r="J749" s="237"/>
      <c r="K749" s="239"/>
      <c r="L749" s="241"/>
      <c r="M749" s="237"/>
      <c r="N749" s="239"/>
      <c r="O749" s="241"/>
      <c r="P749" s="166">
        <f t="shared" si="23"/>
        <v>0</v>
      </c>
    </row>
    <row r="750" spans="1:16" ht="15" customHeight="1" x14ac:dyDescent="0.25">
      <c r="A750" s="236" t="s">
        <v>1190</v>
      </c>
      <c r="B750" s="238">
        <v>0</v>
      </c>
      <c r="C750" s="240">
        <v>0.05</v>
      </c>
      <c r="D750" s="236" t="s">
        <v>1189</v>
      </c>
      <c r="E750" s="238">
        <v>0</v>
      </c>
      <c r="F750" s="240">
        <v>0.09</v>
      </c>
      <c r="G750" s="172" t="s">
        <v>817</v>
      </c>
      <c r="H750" s="171">
        <v>0</v>
      </c>
      <c r="I750" s="170">
        <v>0.03</v>
      </c>
      <c r="J750" s="236" t="s">
        <v>452</v>
      </c>
      <c r="K750" s="238">
        <v>0.56999999999999995</v>
      </c>
      <c r="L750" s="240">
        <v>0.12</v>
      </c>
      <c r="M750" s="236" t="s">
        <v>87</v>
      </c>
      <c r="N750" s="238">
        <v>0.56999999999999995</v>
      </c>
      <c r="O750" s="240">
        <v>7.0000000000000007E-2</v>
      </c>
      <c r="P750" s="166">
        <f t="shared" si="23"/>
        <v>7.2000000000000008E-2</v>
      </c>
    </row>
    <row r="751" spans="1:16" ht="15" customHeight="1" x14ac:dyDescent="0.25">
      <c r="A751" s="237"/>
      <c r="B751" s="239"/>
      <c r="C751" s="241"/>
      <c r="D751" s="237"/>
      <c r="E751" s="239"/>
      <c r="F751" s="241"/>
      <c r="G751" s="169"/>
      <c r="H751" s="168"/>
      <c r="I751" s="167"/>
      <c r="J751" s="237"/>
      <c r="K751" s="239"/>
      <c r="L751" s="241"/>
      <c r="M751" s="237"/>
      <c r="N751" s="239"/>
      <c r="O751" s="241"/>
      <c r="P751" s="166">
        <f t="shared" si="23"/>
        <v>0</v>
      </c>
    </row>
    <row r="752" spans="1:16" ht="15" customHeight="1" x14ac:dyDescent="0.25">
      <c r="A752" s="236" t="s">
        <v>1188</v>
      </c>
      <c r="B752" s="238">
        <v>0</v>
      </c>
      <c r="C752" s="240">
        <v>0.04</v>
      </c>
      <c r="D752" s="236" t="s">
        <v>1187</v>
      </c>
      <c r="E752" s="238">
        <v>0</v>
      </c>
      <c r="F752" s="240">
        <v>0.08</v>
      </c>
      <c r="G752" s="172" t="s">
        <v>816</v>
      </c>
      <c r="H752" s="171">
        <v>0</v>
      </c>
      <c r="I752" s="170">
        <v>0.05</v>
      </c>
      <c r="J752" s="236" t="s">
        <v>451</v>
      </c>
      <c r="K752" s="238">
        <v>0.56999999999999995</v>
      </c>
      <c r="L752" s="240">
        <v>0.09</v>
      </c>
      <c r="M752" s="236" t="s">
        <v>86</v>
      </c>
      <c r="N752" s="238">
        <v>0.56999999999999995</v>
      </c>
      <c r="O752" s="240">
        <v>0.1</v>
      </c>
      <c r="P752" s="166">
        <f t="shared" si="23"/>
        <v>7.1999999999999995E-2</v>
      </c>
    </row>
    <row r="753" spans="1:17" ht="15" customHeight="1" x14ac:dyDescent="0.25">
      <c r="A753" s="237"/>
      <c r="B753" s="239"/>
      <c r="C753" s="241"/>
      <c r="D753" s="237"/>
      <c r="E753" s="239"/>
      <c r="F753" s="241"/>
      <c r="G753" s="169"/>
      <c r="H753" s="168"/>
      <c r="I753" s="167"/>
      <c r="J753" s="237"/>
      <c r="K753" s="239"/>
      <c r="L753" s="241"/>
      <c r="M753" s="237"/>
      <c r="N753" s="239"/>
      <c r="O753" s="241"/>
      <c r="P753" s="166">
        <f t="shared" si="23"/>
        <v>0</v>
      </c>
    </row>
    <row r="754" spans="1:17" ht="15" customHeight="1" x14ac:dyDescent="0.25">
      <c r="A754" s="236" t="s">
        <v>1186</v>
      </c>
      <c r="B754" s="238">
        <v>0</v>
      </c>
      <c r="C754" s="240">
        <v>7.0000000000000007E-2</v>
      </c>
      <c r="D754" s="236" t="s">
        <v>1185</v>
      </c>
      <c r="E754" s="238">
        <v>0</v>
      </c>
      <c r="F754" s="240">
        <v>0.08</v>
      </c>
      <c r="G754" s="172" t="s">
        <v>815</v>
      </c>
      <c r="H754" s="171">
        <v>0</v>
      </c>
      <c r="I754" s="170">
        <v>7.0000000000000007E-2</v>
      </c>
      <c r="J754" s="236" t="s">
        <v>450</v>
      </c>
      <c r="K754" s="238">
        <v>0.56999999999999995</v>
      </c>
      <c r="L754" s="240">
        <v>0.09</v>
      </c>
      <c r="M754" s="236" t="s">
        <v>85</v>
      </c>
      <c r="N754" s="238">
        <v>0.56999999999999995</v>
      </c>
      <c r="O754" s="240">
        <v>0.08</v>
      </c>
      <c r="P754" s="166">
        <f t="shared" si="23"/>
        <v>7.8000000000000014E-2</v>
      </c>
    </row>
    <row r="755" spans="1:17" ht="15" customHeight="1" x14ac:dyDescent="0.25">
      <c r="A755" s="237"/>
      <c r="B755" s="239"/>
      <c r="C755" s="241"/>
      <c r="D755" s="237"/>
      <c r="E755" s="239"/>
      <c r="F755" s="241"/>
      <c r="G755" s="169"/>
      <c r="H755" s="168"/>
      <c r="I755" s="167"/>
      <c r="J755" s="237"/>
      <c r="K755" s="239"/>
      <c r="L755" s="241"/>
      <c r="M755" s="237"/>
      <c r="N755" s="239"/>
      <c r="O755" s="241"/>
      <c r="P755" s="166">
        <f t="shared" si="23"/>
        <v>0</v>
      </c>
    </row>
    <row r="756" spans="1:17" ht="15" customHeight="1" x14ac:dyDescent="0.25">
      <c r="A756" s="236" t="s">
        <v>1184</v>
      </c>
      <c r="B756" s="238">
        <v>0</v>
      </c>
      <c r="C756" s="240">
        <v>7.0000000000000007E-2</v>
      </c>
      <c r="D756" s="236" t="s">
        <v>1183</v>
      </c>
      <c r="E756" s="238">
        <v>0</v>
      </c>
      <c r="F756" s="240">
        <v>0.08</v>
      </c>
      <c r="G756" s="172" t="s">
        <v>814</v>
      </c>
      <c r="H756" s="171">
        <v>0</v>
      </c>
      <c r="I756" s="170">
        <v>7.0000000000000007E-2</v>
      </c>
      <c r="J756" s="236" t="s">
        <v>449</v>
      </c>
      <c r="K756" s="238">
        <v>0.56999999999999995</v>
      </c>
      <c r="L756" s="240">
        <v>0.11</v>
      </c>
      <c r="M756" s="236" t="s">
        <v>84</v>
      </c>
      <c r="N756" s="238">
        <v>0.56999999999999995</v>
      </c>
      <c r="O756" s="240">
        <v>0.06</v>
      </c>
      <c r="P756" s="166">
        <f t="shared" si="23"/>
        <v>7.8E-2</v>
      </c>
    </row>
    <row r="757" spans="1:17" ht="15" customHeight="1" x14ac:dyDescent="0.25">
      <c r="A757" s="237"/>
      <c r="B757" s="239"/>
      <c r="C757" s="241"/>
      <c r="D757" s="237"/>
      <c r="E757" s="239"/>
      <c r="F757" s="241"/>
      <c r="G757" s="169"/>
      <c r="H757" s="168"/>
      <c r="I757" s="167"/>
      <c r="J757" s="237"/>
      <c r="K757" s="239"/>
      <c r="L757" s="241"/>
      <c r="M757" s="237"/>
      <c r="N757" s="239"/>
      <c r="O757" s="241"/>
      <c r="P757" s="166">
        <f t="shared" si="23"/>
        <v>0</v>
      </c>
    </row>
    <row r="758" spans="1:17" ht="15" customHeight="1" x14ac:dyDescent="0.25">
      <c r="A758" s="236" t="s">
        <v>1182</v>
      </c>
      <c r="B758" s="238">
        <v>0</v>
      </c>
      <c r="C758" s="240">
        <v>0.02</v>
      </c>
      <c r="D758" s="236" t="s">
        <v>1181</v>
      </c>
      <c r="E758" s="238">
        <v>0</v>
      </c>
      <c r="F758" s="240">
        <v>0.08</v>
      </c>
      <c r="G758" s="172" t="s">
        <v>813</v>
      </c>
      <c r="H758" s="171">
        <v>0</v>
      </c>
      <c r="I758" s="170">
        <v>0.03</v>
      </c>
      <c r="J758" s="236" t="s">
        <v>448</v>
      </c>
      <c r="K758" s="238">
        <v>0.56999999999999995</v>
      </c>
      <c r="L758" s="240">
        <v>0.11</v>
      </c>
      <c r="M758" s="236" t="s">
        <v>83</v>
      </c>
      <c r="N758" s="238">
        <v>0.56999999999999995</v>
      </c>
      <c r="O758" s="240">
        <v>0.06</v>
      </c>
      <c r="P758" s="166">
        <f t="shared" si="23"/>
        <v>0.06</v>
      </c>
    </row>
    <row r="759" spans="1:17" ht="15" customHeight="1" x14ac:dyDescent="0.25">
      <c r="A759" s="237"/>
      <c r="B759" s="239"/>
      <c r="C759" s="241"/>
      <c r="D759" s="237"/>
      <c r="E759" s="239"/>
      <c r="F759" s="241"/>
      <c r="G759" s="169"/>
      <c r="H759" s="168"/>
      <c r="I759" s="167"/>
      <c r="J759" s="237"/>
      <c r="K759" s="239"/>
      <c r="L759" s="241"/>
      <c r="M759" s="237"/>
      <c r="N759" s="239"/>
      <c r="O759" s="241"/>
      <c r="P759" s="166">
        <f t="shared" si="23"/>
        <v>0</v>
      </c>
    </row>
    <row r="760" spans="1:17" ht="15" customHeight="1" x14ac:dyDescent="0.25">
      <c r="A760" s="236" t="s">
        <v>1180</v>
      </c>
      <c r="B760" s="238">
        <v>0</v>
      </c>
      <c r="C760" s="240">
        <v>7.0000000000000007E-2</v>
      </c>
      <c r="D760" s="236" t="s">
        <v>1179</v>
      </c>
      <c r="E760" s="238">
        <v>0</v>
      </c>
      <c r="F760" s="240">
        <v>0.08</v>
      </c>
      <c r="G760" s="172" t="s">
        <v>812</v>
      </c>
      <c r="H760" s="171">
        <v>0</v>
      </c>
      <c r="I760" s="170">
        <v>0.06</v>
      </c>
      <c r="J760" s="236" t="s">
        <v>447</v>
      </c>
      <c r="K760" s="238">
        <v>0.56999999999999995</v>
      </c>
      <c r="L760" s="240">
        <v>0.08</v>
      </c>
      <c r="M760" s="236" t="s">
        <v>82</v>
      </c>
      <c r="N760" s="238">
        <v>0.56999999999999995</v>
      </c>
      <c r="O760" s="240">
        <v>0.02</v>
      </c>
      <c r="P760" s="166">
        <f t="shared" si="23"/>
        <v>6.2000000000000013E-2</v>
      </c>
    </row>
    <row r="761" spans="1:17" ht="15" customHeight="1" x14ac:dyDescent="0.25">
      <c r="A761" s="237"/>
      <c r="B761" s="239"/>
      <c r="C761" s="241"/>
      <c r="D761" s="237"/>
      <c r="E761" s="239"/>
      <c r="F761" s="241"/>
      <c r="G761" s="169"/>
      <c r="H761" s="168"/>
      <c r="I761" s="167"/>
      <c r="J761" s="237"/>
      <c r="K761" s="239"/>
      <c r="L761" s="241"/>
      <c r="M761" s="237"/>
      <c r="N761" s="239"/>
      <c r="O761" s="241"/>
      <c r="P761" s="166">
        <f t="shared" si="23"/>
        <v>0</v>
      </c>
    </row>
    <row r="762" spans="1:17" ht="15" customHeight="1" x14ac:dyDescent="0.25">
      <c r="A762" s="236" t="s">
        <v>1178</v>
      </c>
      <c r="B762" s="238">
        <v>0</v>
      </c>
      <c r="C762" s="240">
        <v>0.06</v>
      </c>
      <c r="D762" s="236" t="s">
        <v>1177</v>
      </c>
      <c r="E762" s="238">
        <v>0</v>
      </c>
      <c r="F762" s="240">
        <v>0.08</v>
      </c>
      <c r="G762" s="236" t="s">
        <v>811</v>
      </c>
      <c r="H762" s="238">
        <v>0</v>
      </c>
      <c r="I762" s="240">
        <v>7.0000000000000007E-2</v>
      </c>
      <c r="J762" s="236" t="s">
        <v>446</v>
      </c>
      <c r="K762" s="238">
        <v>0.56999999999999995</v>
      </c>
      <c r="L762" s="240">
        <v>0.08</v>
      </c>
      <c r="M762" s="236" t="s">
        <v>81</v>
      </c>
      <c r="N762" s="238">
        <v>0.56999999999999995</v>
      </c>
      <c r="O762" s="240">
        <v>0</v>
      </c>
      <c r="P762" s="166">
        <f t="shared" si="23"/>
        <v>5.800000000000001E-2</v>
      </c>
    </row>
    <row r="763" spans="1:17" ht="15" customHeight="1" x14ac:dyDescent="0.25">
      <c r="A763" s="237"/>
      <c r="B763" s="239"/>
      <c r="C763" s="241"/>
      <c r="D763" s="237"/>
      <c r="E763" s="239"/>
      <c r="F763" s="241"/>
      <c r="G763" s="237"/>
      <c r="H763" s="239"/>
      <c r="I763" s="241"/>
      <c r="J763" s="237"/>
      <c r="K763" s="239"/>
      <c r="L763" s="241"/>
      <c r="M763" s="237"/>
      <c r="N763" s="239"/>
      <c r="O763" s="241"/>
      <c r="P763" s="166">
        <f t="shared" si="23"/>
        <v>0</v>
      </c>
    </row>
    <row r="764" spans="1:17" x14ac:dyDescent="0.25">
      <c r="Q764" s="166">
        <f>SUM(P702:P763)</f>
        <v>1.8940000000000012</v>
      </c>
    </row>
    <row r="765" spans="1:17" ht="15" customHeight="1" x14ac:dyDescent="0.25"/>
    <row r="767" spans="1:17" ht="15" customHeight="1" x14ac:dyDescent="0.25"/>
    <row r="769" ht="15" customHeight="1" x14ac:dyDescent="0.25"/>
    <row r="771" ht="15" customHeight="1" x14ac:dyDescent="0.25"/>
    <row r="773" ht="15" customHeight="1" x14ac:dyDescent="0.25"/>
    <row r="775" ht="15" customHeight="1" x14ac:dyDescent="0.25"/>
    <row r="777" ht="15" customHeight="1" x14ac:dyDescent="0.25"/>
    <row r="779" ht="15" customHeight="1" x14ac:dyDescent="0.25"/>
    <row r="781" ht="15" customHeight="1" x14ac:dyDescent="0.25"/>
    <row r="783" ht="15" customHeight="1" x14ac:dyDescent="0.25"/>
    <row r="785" ht="15" customHeight="1" x14ac:dyDescent="0.25"/>
    <row r="787" ht="15" customHeight="1" x14ac:dyDescent="0.25"/>
    <row r="789" ht="15" customHeight="1" x14ac:dyDescent="0.25"/>
    <row r="791" ht="15" customHeight="1" x14ac:dyDescent="0.25"/>
    <row r="793" ht="15" customHeight="1" x14ac:dyDescent="0.25"/>
    <row r="795" ht="15" customHeight="1" x14ac:dyDescent="0.25"/>
    <row r="797" ht="15" customHeight="1" x14ac:dyDescent="0.25"/>
    <row r="799" ht="15" customHeight="1" x14ac:dyDescent="0.25"/>
    <row r="801" ht="15" customHeight="1" x14ac:dyDescent="0.25"/>
    <row r="803" ht="15" customHeight="1" x14ac:dyDescent="0.25"/>
    <row r="805" ht="15" customHeight="1" x14ac:dyDescent="0.25"/>
    <row r="807" ht="15" customHeight="1" x14ac:dyDescent="0.25"/>
    <row r="809" ht="15" customHeight="1" x14ac:dyDescent="0.25"/>
    <row r="811" ht="15" customHeight="1" x14ac:dyDescent="0.25"/>
    <row r="813" ht="15" customHeight="1" x14ac:dyDescent="0.25"/>
    <row r="815" ht="15" customHeight="1" x14ac:dyDescent="0.25"/>
    <row r="817" ht="15" customHeight="1" x14ac:dyDescent="0.25"/>
    <row r="819" ht="15" customHeight="1" x14ac:dyDescent="0.25"/>
    <row r="821" ht="15" customHeight="1" x14ac:dyDescent="0.25"/>
    <row r="823" ht="15" customHeight="1" x14ac:dyDescent="0.25"/>
    <row r="825" ht="15" customHeight="1" x14ac:dyDescent="0.25"/>
    <row r="827" ht="15" customHeight="1" x14ac:dyDescent="0.25"/>
    <row r="829" ht="15" customHeight="1" x14ac:dyDescent="0.25"/>
    <row r="831" ht="15" customHeight="1" x14ac:dyDescent="0.25"/>
    <row r="833" ht="15" customHeight="1" x14ac:dyDescent="0.25"/>
    <row r="835" ht="15" customHeight="1" x14ac:dyDescent="0.25"/>
    <row r="837" ht="15" customHeight="1" x14ac:dyDescent="0.25"/>
    <row r="839" ht="15" customHeight="1" x14ac:dyDescent="0.25"/>
    <row r="841" ht="15" customHeight="1" x14ac:dyDescent="0.25"/>
    <row r="843" ht="15" customHeight="1" x14ac:dyDescent="0.25"/>
    <row r="845" ht="15" customHeight="1" x14ac:dyDescent="0.25"/>
    <row r="847" ht="15" customHeight="1" x14ac:dyDescent="0.25"/>
    <row r="849" ht="15" customHeight="1" x14ac:dyDescent="0.25"/>
    <row r="851" ht="15" customHeight="1" x14ac:dyDescent="0.25"/>
    <row r="853" ht="15" customHeight="1" x14ac:dyDescent="0.25"/>
    <row r="855" ht="15" customHeight="1" x14ac:dyDescent="0.25"/>
    <row r="857" ht="15" customHeight="1" x14ac:dyDescent="0.25"/>
    <row r="859" ht="15" customHeight="1" x14ac:dyDescent="0.25"/>
    <row r="861" ht="15" customHeight="1" x14ac:dyDescent="0.25"/>
    <row r="863" ht="15" customHeight="1" x14ac:dyDescent="0.25"/>
    <row r="865" ht="15" customHeight="1" x14ac:dyDescent="0.25"/>
    <row r="867" ht="15" customHeight="1" x14ac:dyDescent="0.25"/>
    <row r="869" ht="15" customHeight="1" x14ac:dyDescent="0.25"/>
    <row r="871" ht="15" customHeight="1" x14ac:dyDescent="0.25"/>
    <row r="873" ht="15" customHeight="1" x14ac:dyDescent="0.25"/>
    <row r="875" ht="15" customHeight="1" x14ac:dyDescent="0.25"/>
    <row r="877" ht="15" customHeight="1" x14ac:dyDescent="0.25"/>
    <row r="879" ht="15" customHeight="1" x14ac:dyDescent="0.25"/>
    <row r="881" ht="15" customHeight="1" x14ac:dyDescent="0.25"/>
    <row r="883" ht="15" customHeight="1" x14ac:dyDescent="0.25"/>
    <row r="885" ht="15" customHeight="1" x14ac:dyDescent="0.25"/>
    <row r="887" ht="15" customHeight="1" x14ac:dyDescent="0.25"/>
    <row r="889" ht="15" customHeight="1" x14ac:dyDescent="0.25"/>
    <row r="891" ht="15" customHeight="1" x14ac:dyDescent="0.25"/>
    <row r="893" ht="15" customHeight="1" x14ac:dyDescent="0.25"/>
    <row r="895" ht="15" customHeight="1" x14ac:dyDescent="0.25"/>
    <row r="897" ht="15" customHeight="1" x14ac:dyDescent="0.25"/>
    <row r="899" ht="15" customHeight="1" x14ac:dyDescent="0.25"/>
    <row r="901" ht="15" customHeight="1" x14ac:dyDescent="0.25"/>
    <row r="903" ht="15" customHeight="1" x14ac:dyDescent="0.25"/>
    <row r="905" ht="15" customHeight="1" x14ac:dyDescent="0.25"/>
    <row r="907" ht="15" customHeight="1" x14ac:dyDescent="0.25"/>
    <row r="909" ht="15" customHeight="1" x14ac:dyDescent="0.25"/>
    <row r="911" ht="15" customHeight="1" x14ac:dyDescent="0.25"/>
    <row r="913" ht="15" customHeight="1" x14ac:dyDescent="0.25"/>
    <row r="915" ht="15" customHeight="1" x14ac:dyDescent="0.25"/>
    <row r="917" ht="15" customHeight="1" x14ac:dyDescent="0.25"/>
    <row r="919" ht="15" customHeight="1" x14ac:dyDescent="0.25"/>
    <row r="921" ht="15" customHeight="1" x14ac:dyDescent="0.25"/>
    <row r="923" ht="15" customHeight="1" x14ac:dyDescent="0.25"/>
    <row r="925" ht="15" customHeight="1" x14ac:dyDescent="0.25"/>
    <row r="927" ht="15" customHeight="1" x14ac:dyDescent="0.25"/>
    <row r="929" ht="15" customHeight="1" x14ac:dyDescent="0.25"/>
    <row r="931" ht="15" customHeight="1" x14ac:dyDescent="0.25"/>
    <row r="933" ht="15" customHeight="1" x14ac:dyDescent="0.25"/>
    <row r="935" ht="15" customHeight="1" x14ac:dyDescent="0.25"/>
    <row r="937" ht="15" customHeight="1" x14ac:dyDescent="0.25"/>
    <row r="939" ht="15" customHeight="1" x14ac:dyDescent="0.25"/>
    <row r="941" ht="15" customHeight="1" x14ac:dyDescent="0.25"/>
    <row r="943" ht="15" customHeight="1" x14ac:dyDescent="0.25"/>
    <row r="945" ht="15" customHeight="1" x14ac:dyDescent="0.25"/>
    <row r="947" ht="15" customHeight="1" x14ac:dyDescent="0.25"/>
    <row r="949" ht="15" customHeight="1" x14ac:dyDescent="0.25"/>
    <row r="951" ht="15" customHeight="1" x14ac:dyDescent="0.25"/>
    <row r="953" ht="15" customHeight="1" x14ac:dyDescent="0.25"/>
    <row r="955" ht="15" customHeight="1" x14ac:dyDescent="0.25"/>
    <row r="957" ht="15" customHeight="1" x14ac:dyDescent="0.25"/>
    <row r="959" ht="15" customHeight="1" x14ac:dyDescent="0.25"/>
    <row r="961" ht="15" customHeight="1" x14ac:dyDescent="0.25"/>
    <row r="963" ht="15" customHeight="1" x14ac:dyDescent="0.25"/>
    <row r="965" ht="15" customHeight="1" x14ac:dyDescent="0.25"/>
    <row r="967" ht="15" customHeight="1" x14ac:dyDescent="0.25"/>
    <row r="969" ht="15" customHeight="1" x14ac:dyDescent="0.25"/>
    <row r="971" ht="15" customHeight="1" x14ac:dyDescent="0.25"/>
    <row r="973" ht="15" customHeight="1" x14ac:dyDescent="0.25"/>
    <row r="975" ht="15" customHeight="1" x14ac:dyDescent="0.25"/>
    <row r="977" ht="15" customHeight="1" x14ac:dyDescent="0.25"/>
    <row r="979" ht="15" customHeight="1" x14ac:dyDescent="0.25"/>
    <row r="981" ht="15" customHeight="1" x14ac:dyDescent="0.25"/>
    <row r="983" ht="15" customHeight="1" x14ac:dyDescent="0.25"/>
    <row r="985" ht="15" customHeight="1" x14ac:dyDescent="0.25"/>
    <row r="987" ht="15" customHeight="1" x14ac:dyDescent="0.25"/>
    <row r="989" ht="15" customHeight="1" x14ac:dyDescent="0.25"/>
    <row r="991" ht="15" customHeight="1" x14ac:dyDescent="0.25"/>
    <row r="993" ht="15" customHeight="1" x14ac:dyDescent="0.25"/>
    <row r="995" ht="15" customHeight="1" x14ac:dyDescent="0.25"/>
    <row r="997" ht="15" customHeight="1" x14ac:dyDescent="0.25"/>
    <row r="999" ht="15" customHeight="1" x14ac:dyDescent="0.25"/>
    <row r="1001" ht="15" customHeight="1" x14ac:dyDescent="0.25"/>
    <row r="1003" ht="15" customHeight="1" x14ac:dyDescent="0.25"/>
    <row r="1005" ht="15" customHeight="1" x14ac:dyDescent="0.25"/>
    <row r="1007" ht="15" customHeight="1" x14ac:dyDescent="0.25"/>
    <row r="1009" ht="15" customHeight="1" x14ac:dyDescent="0.25"/>
    <row r="1011" ht="15" customHeight="1" x14ac:dyDescent="0.25"/>
    <row r="1013" ht="15" customHeight="1" x14ac:dyDescent="0.25"/>
    <row r="1015" ht="15" customHeight="1" x14ac:dyDescent="0.25"/>
    <row r="1017" ht="15" customHeight="1" x14ac:dyDescent="0.25"/>
    <row r="1019" ht="15" customHeight="1" x14ac:dyDescent="0.25"/>
    <row r="1021" ht="15" customHeight="1" x14ac:dyDescent="0.25"/>
    <row r="1023" ht="15" customHeight="1" x14ac:dyDescent="0.25"/>
    <row r="1025" ht="15" customHeight="1" x14ac:dyDescent="0.25"/>
    <row r="1027" ht="15" customHeight="1" x14ac:dyDescent="0.25"/>
    <row r="1029" ht="15" customHeight="1" x14ac:dyDescent="0.25"/>
    <row r="1031" ht="15" customHeight="1" x14ac:dyDescent="0.25"/>
    <row r="1033" ht="15" customHeight="1" x14ac:dyDescent="0.25"/>
    <row r="1035" ht="15" customHeight="1" x14ac:dyDescent="0.25"/>
    <row r="1037" ht="15" customHeight="1" x14ac:dyDescent="0.25"/>
    <row r="1039" ht="15" customHeight="1" x14ac:dyDescent="0.25"/>
    <row r="1041" ht="15" customHeight="1" x14ac:dyDescent="0.25"/>
    <row r="1043" ht="15" customHeight="1" x14ac:dyDescent="0.25"/>
    <row r="1045" ht="15" customHeight="1" x14ac:dyDescent="0.25"/>
    <row r="1047" ht="15" customHeight="1" x14ac:dyDescent="0.25"/>
    <row r="1049" ht="15" customHeight="1" x14ac:dyDescent="0.25"/>
    <row r="1051" ht="15" customHeight="1" x14ac:dyDescent="0.25"/>
    <row r="1053" ht="15" customHeight="1" x14ac:dyDescent="0.25"/>
    <row r="1055" ht="15" customHeight="1" x14ac:dyDescent="0.25"/>
    <row r="1057" ht="15" customHeight="1" x14ac:dyDescent="0.25"/>
    <row r="1059" ht="15" customHeight="1" x14ac:dyDescent="0.25"/>
    <row r="1061" ht="15" customHeight="1" x14ac:dyDescent="0.25"/>
    <row r="1063" ht="15" customHeight="1" x14ac:dyDescent="0.25"/>
    <row r="1065" ht="15" customHeight="1" x14ac:dyDescent="0.25"/>
    <row r="1067" ht="15" customHeight="1" x14ac:dyDescent="0.25"/>
    <row r="1069" ht="15" customHeight="1" x14ac:dyDescent="0.25"/>
    <row r="1071" ht="15" customHeight="1" x14ac:dyDescent="0.25"/>
    <row r="1073" ht="15" customHeight="1" x14ac:dyDescent="0.25"/>
    <row r="1075" ht="15" customHeight="1" x14ac:dyDescent="0.25"/>
    <row r="1077" ht="15" customHeight="1" x14ac:dyDescent="0.25"/>
    <row r="1079" ht="15" customHeight="1" x14ac:dyDescent="0.25"/>
    <row r="1081" ht="15" customHeight="1" x14ac:dyDescent="0.25"/>
    <row r="1083" ht="15" customHeight="1" x14ac:dyDescent="0.25"/>
    <row r="1085" ht="15" customHeight="1" x14ac:dyDescent="0.25"/>
    <row r="1087" ht="15" customHeight="1" x14ac:dyDescent="0.25"/>
    <row r="1089" ht="15" customHeight="1" x14ac:dyDescent="0.25"/>
    <row r="1091" ht="15" customHeight="1" x14ac:dyDescent="0.25"/>
    <row r="1093" ht="15" customHeight="1" x14ac:dyDescent="0.25"/>
    <row r="1095" ht="15" customHeight="1" x14ac:dyDescent="0.25"/>
    <row r="1097" ht="15" customHeight="1" x14ac:dyDescent="0.25"/>
    <row r="1099" ht="15" customHeight="1" x14ac:dyDescent="0.25"/>
    <row r="1101" ht="15" customHeight="1" x14ac:dyDescent="0.25"/>
    <row r="1103" ht="15" customHeight="1" x14ac:dyDescent="0.25"/>
    <row r="1105" ht="15" customHeight="1" x14ac:dyDescent="0.25"/>
    <row r="1107" ht="15" customHeight="1" x14ac:dyDescent="0.25"/>
    <row r="1109" ht="15" customHeight="1" x14ac:dyDescent="0.25"/>
    <row r="1111" ht="15" customHeight="1" x14ac:dyDescent="0.25"/>
    <row r="1113" ht="15" customHeight="1" x14ac:dyDescent="0.25"/>
    <row r="1115" ht="15" customHeight="1" x14ac:dyDescent="0.25"/>
    <row r="1117" ht="15" customHeight="1" x14ac:dyDescent="0.25"/>
    <row r="1119" ht="15" customHeight="1" x14ac:dyDescent="0.25"/>
    <row r="1121" ht="15" customHeight="1" x14ac:dyDescent="0.25"/>
    <row r="1123" ht="15" customHeight="1" x14ac:dyDescent="0.25"/>
    <row r="1125" ht="15" customHeight="1" x14ac:dyDescent="0.25"/>
    <row r="1127" ht="15" customHeight="1" x14ac:dyDescent="0.25"/>
    <row r="1129" ht="15" customHeight="1" x14ac:dyDescent="0.25"/>
    <row r="1131" ht="15" customHeight="1" x14ac:dyDescent="0.25"/>
    <row r="1133" ht="15" customHeight="1" x14ac:dyDescent="0.25"/>
    <row r="1135" ht="15" customHeight="1" x14ac:dyDescent="0.25"/>
    <row r="1137" ht="15" customHeight="1" x14ac:dyDescent="0.25"/>
    <row r="1139" ht="15" customHeight="1" x14ac:dyDescent="0.25"/>
    <row r="1141" ht="15" customHeight="1" x14ac:dyDescent="0.25"/>
    <row r="1143" ht="15" customHeight="1" x14ac:dyDescent="0.25"/>
    <row r="1145" ht="15" customHeight="1" x14ac:dyDescent="0.25"/>
    <row r="1147" ht="15" customHeight="1" x14ac:dyDescent="0.25"/>
    <row r="1149" ht="15" customHeight="1" x14ac:dyDescent="0.25"/>
    <row r="1151" ht="15" customHeight="1" x14ac:dyDescent="0.25"/>
    <row r="1153" ht="15" customHeight="1" x14ac:dyDescent="0.25"/>
    <row r="1155" ht="15" customHeight="1" x14ac:dyDescent="0.25"/>
    <row r="1157" ht="15" customHeight="1" x14ac:dyDescent="0.25"/>
    <row r="1159" ht="15" customHeight="1" x14ac:dyDescent="0.25"/>
    <row r="1161" ht="15" customHeight="1" x14ac:dyDescent="0.25"/>
    <row r="1163" ht="15" customHeight="1" x14ac:dyDescent="0.25"/>
    <row r="1165" ht="15" customHeight="1" x14ac:dyDescent="0.25"/>
    <row r="1167" ht="15" customHeight="1" x14ac:dyDescent="0.25"/>
    <row r="1169" ht="15" customHeight="1" x14ac:dyDescent="0.25"/>
    <row r="1171" ht="15" customHeight="1" x14ac:dyDescent="0.25"/>
    <row r="1173" ht="15" customHeight="1" x14ac:dyDescent="0.25"/>
    <row r="1175" ht="15" customHeight="1" x14ac:dyDescent="0.25"/>
    <row r="1177" ht="15" customHeight="1" x14ac:dyDescent="0.25"/>
    <row r="1179" ht="15" customHeight="1" x14ac:dyDescent="0.25"/>
    <row r="1181" ht="15" customHeight="1" x14ac:dyDescent="0.25"/>
    <row r="1183" ht="15" customHeight="1" x14ac:dyDescent="0.25"/>
    <row r="1185" ht="15" customHeight="1" x14ac:dyDescent="0.25"/>
    <row r="1187" ht="15" customHeight="1" x14ac:dyDescent="0.25"/>
    <row r="1189" ht="15" customHeight="1" x14ac:dyDescent="0.25"/>
    <row r="1191" ht="15" customHeight="1" x14ac:dyDescent="0.25"/>
    <row r="1193" ht="15" customHeight="1" x14ac:dyDescent="0.25"/>
    <row r="1195" ht="15" customHeight="1" x14ac:dyDescent="0.25"/>
    <row r="1197" ht="15" customHeight="1" x14ac:dyDescent="0.25"/>
    <row r="1199" ht="15" customHeight="1" x14ac:dyDescent="0.25"/>
    <row r="1201" ht="15" customHeight="1" x14ac:dyDescent="0.25"/>
    <row r="1203" ht="15" customHeight="1" x14ac:dyDescent="0.25"/>
    <row r="1205" ht="15" customHeight="1" x14ac:dyDescent="0.25"/>
    <row r="1207" ht="15" customHeight="1" x14ac:dyDescent="0.25"/>
    <row r="1209" ht="15" customHeight="1" x14ac:dyDescent="0.25"/>
    <row r="1211" ht="15" customHeight="1" x14ac:dyDescent="0.25"/>
    <row r="1213" ht="15" customHeight="1" x14ac:dyDescent="0.25"/>
    <row r="1215" ht="15" customHeight="1" x14ac:dyDescent="0.25"/>
    <row r="1217" ht="15" customHeight="1" x14ac:dyDescent="0.25"/>
    <row r="1219" ht="15" customHeight="1" x14ac:dyDescent="0.25"/>
    <row r="1221" ht="15" customHeight="1" x14ac:dyDescent="0.25"/>
    <row r="1223" ht="15" customHeight="1" x14ac:dyDescent="0.25"/>
    <row r="1225" ht="15" customHeight="1" x14ac:dyDescent="0.25"/>
    <row r="1227" ht="15" customHeight="1" x14ac:dyDescent="0.25"/>
    <row r="1229" ht="15" customHeight="1" x14ac:dyDescent="0.25"/>
    <row r="1231" ht="15" customHeight="1" x14ac:dyDescent="0.25"/>
    <row r="1233" ht="15" customHeight="1" x14ac:dyDescent="0.25"/>
    <row r="1235" ht="15" customHeight="1" x14ac:dyDescent="0.25"/>
    <row r="1237" ht="15" customHeight="1" x14ac:dyDescent="0.25"/>
    <row r="1239" ht="15" customHeight="1" x14ac:dyDescent="0.25"/>
    <row r="1241" ht="15" customHeight="1" x14ac:dyDescent="0.25"/>
    <row r="1243" ht="15" customHeight="1" x14ac:dyDescent="0.25"/>
    <row r="1245" ht="15" customHeight="1" x14ac:dyDescent="0.25"/>
    <row r="1247" ht="15" customHeight="1" x14ac:dyDescent="0.25"/>
    <row r="1249" ht="15" customHeight="1" x14ac:dyDescent="0.25"/>
    <row r="1251" ht="15" customHeight="1" x14ac:dyDescent="0.25"/>
    <row r="1253" ht="15" customHeight="1" x14ac:dyDescent="0.25"/>
    <row r="1255" ht="15" customHeight="1" x14ac:dyDescent="0.25"/>
    <row r="1257" ht="15" customHeight="1" x14ac:dyDescent="0.25"/>
    <row r="1259" ht="15" customHeight="1" x14ac:dyDescent="0.25"/>
    <row r="1261" ht="15" customHeight="1" x14ac:dyDescent="0.25"/>
    <row r="1263" ht="15" customHeight="1" x14ac:dyDescent="0.25"/>
    <row r="1265" ht="15" customHeight="1" x14ac:dyDescent="0.25"/>
    <row r="1267" ht="15" customHeight="1" x14ac:dyDescent="0.25"/>
    <row r="1269" ht="15" customHeight="1" x14ac:dyDescent="0.25"/>
    <row r="1271" ht="15" customHeight="1" x14ac:dyDescent="0.25"/>
    <row r="1273" ht="15" customHeight="1" x14ac:dyDescent="0.25"/>
    <row r="1275" ht="15" customHeight="1" x14ac:dyDescent="0.25"/>
    <row r="1277" ht="15" customHeight="1" x14ac:dyDescent="0.25"/>
    <row r="1279" ht="15" customHeight="1" x14ac:dyDescent="0.25"/>
    <row r="1281" ht="15" customHeight="1" x14ac:dyDescent="0.25"/>
    <row r="1283" ht="15" customHeight="1" x14ac:dyDescent="0.25"/>
    <row r="1285" ht="15" customHeight="1" x14ac:dyDescent="0.25"/>
    <row r="1287" ht="15" customHeight="1" x14ac:dyDescent="0.25"/>
    <row r="1289" ht="15" customHeight="1" x14ac:dyDescent="0.25"/>
    <row r="1291" ht="15" customHeight="1" x14ac:dyDescent="0.25"/>
    <row r="1293" ht="15" customHeight="1" x14ac:dyDescent="0.25"/>
    <row r="1295" ht="15" customHeight="1" x14ac:dyDescent="0.25"/>
    <row r="1297" ht="15" customHeight="1" x14ac:dyDescent="0.25"/>
    <row r="1299" ht="15" customHeight="1" x14ac:dyDescent="0.25"/>
    <row r="1301" ht="15" customHeight="1" x14ac:dyDescent="0.25"/>
    <row r="1303" ht="15" customHeight="1" x14ac:dyDescent="0.25"/>
    <row r="1305" ht="15" customHeight="1" x14ac:dyDescent="0.25"/>
    <row r="1307" ht="15" customHeight="1" x14ac:dyDescent="0.25"/>
    <row r="1309" ht="15" customHeight="1" x14ac:dyDescent="0.25"/>
    <row r="1311" ht="15" customHeight="1" x14ac:dyDescent="0.25"/>
    <row r="1313" ht="15" customHeight="1" x14ac:dyDescent="0.25"/>
    <row r="1315" ht="15" customHeight="1" x14ac:dyDescent="0.25"/>
    <row r="1317" ht="15" customHeight="1" x14ac:dyDescent="0.25"/>
    <row r="1319" ht="15" customHeight="1" x14ac:dyDescent="0.25"/>
    <row r="1321" ht="15" customHeight="1" x14ac:dyDescent="0.25"/>
    <row r="1323" ht="15" customHeight="1" x14ac:dyDescent="0.25"/>
    <row r="1325" ht="15" customHeight="1" x14ac:dyDescent="0.25"/>
    <row r="1327" ht="15" customHeight="1" x14ac:dyDescent="0.25"/>
    <row r="1329" ht="15" customHeight="1" x14ac:dyDescent="0.25"/>
    <row r="1331" ht="15" customHeight="1" x14ac:dyDescent="0.25"/>
    <row r="1333" ht="15" customHeight="1" x14ac:dyDescent="0.25"/>
    <row r="1335" ht="15" customHeight="1" x14ac:dyDescent="0.25"/>
    <row r="1337" ht="15" customHeight="1" x14ac:dyDescent="0.25"/>
    <row r="1339" ht="15" customHeight="1" x14ac:dyDescent="0.25"/>
    <row r="1341" ht="15" customHeight="1" x14ac:dyDescent="0.25"/>
    <row r="1343" ht="15" customHeight="1" x14ac:dyDescent="0.25"/>
    <row r="1345" ht="15" customHeight="1" x14ac:dyDescent="0.25"/>
    <row r="1347" ht="15" customHeight="1" x14ac:dyDescent="0.25"/>
    <row r="1349" ht="15" customHeight="1" x14ac:dyDescent="0.25"/>
    <row r="1351" ht="15" customHeight="1" x14ac:dyDescent="0.25"/>
    <row r="1353" ht="15" customHeight="1" x14ac:dyDescent="0.25"/>
    <row r="1355" ht="15" customHeight="1" x14ac:dyDescent="0.25"/>
    <row r="1357" ht="15" customHeight="1" x14ac:dyDescent="0.25"/>
    <row r="1359" ht="15" customHeight="1" x14ac:dyDescent="0.25"/>
    <row r="1361" ht="15" customHeight="1" x14ac:dyDescent="0.25"/>
    <row r="1363" ht="15" customHeight="1" x14ac:dyDescent="0.25"/>
    <row r="1365" ht="15" customHeight="1" x14ac:dyDescent="0.25"/>
    <row r="1367" ht="15" customHeight="1" x14ac:dyDescent="0.25"/>
    <row r="1369" ht="15" customHeight="1" x14ac:dyDescent="0.25"/>
    <row r="1371" ht="15" customHeight="1" x14ac:dyDescent="0.25"/>
    <row r="1373" ht="15" customHeight="1" x14ac:dyDescent="0.25"/>
    <row r="1375" ht="15" customHeight="1" x14ac:dyDescent="0.25"/>
    <row r="1377" ht="15" customHeight="1" x14ac:dyDescent="0.25"/>
    <row r="1379" ht="15" customHeight="1" x14ac:dyDescent="0.25"/>
    <row r="1381" ht="15" customHeight="1" x14ac:dyDescent="0.25"/>
    <row r="1383" ht="15" customHeight="1" x14ac:dyDescent="0.25"/>
    <row r="1385" ht="15" customHeight="1" x14ac:dyDescent="0.25"/>
    <row r="1387" ht="15" customHeight="1" x14ac:dyDescent="0.25"/>
    <row r="1389" ht="15" customHeight="1" x14ac:dyDescent="0.25"/>
    <row r="1391" ht="15" customHeight="1" x14ac:dyDescent="0.25"/>
    <row r="1393" ht="15" customHeight="1" x14ac:dyDescent="0.25"/>
    <row r="1395" ht="15" customHeight="1" x14ac:dyDescent="0.25"/>
    <row r="1397" ht="15" customHeight="1" x14ac:dyDescent="0.25"/>
    <row r="1399" ht="15" customHeight="1" x14ac:dyDescent="0.25"/>
    <row r="1401" ht="15" customHeight="1" x14ac:dyDescent="0.25"/>
    <row r="1403" ht="15" customHeight="1" x14ac:dyDescent="0.25"/>
    <row r="1405" ht="15" customHeight="1" x14ac:dyDescent="0.25"/>
    <row r="1407" ht="15" customHeight="1" x14ac:dyDescent="0.25"/>
    <row r="1409" ht="15" customHeight="1" x14ac:dyDescent="0.25"/>
    <row r="1411" ht="15" customHeight="1" x14ac:dyDescent="0.25"/>
    <row r="1413" ht="15" customHeight="1" x14ac:dyDescent="0.25"/>
    <row r="1415" ht="15" customHeight="1" x14ac:dyDescent="0.25"/>
    <row r="1417" ht="15" customHeight="1" x14ac:dyDescent="0.25"/>
    <row r="1419" ht="15" customHeight="1" x14ac:dyDescent="0.25"/>
    <row r="1421" ht="15" customHeight="1" x14ac:dyDescent="0.25"/>
    <row r="1423" ht="15" customHeight="1" x14ac:dyDescent="0.25"/>
    <row r="1425" ht="15" customHeight="1" x14ac:dyDescent="0.25"/>
    <row r="1427" ht="15" customHeight="1" x14ac:dyDescent="0.25"/>
    <row r="1429" ht="15" customHeight="1" x14ac:dyDescent="0.25"/>
    <row r="1431" ht="15" customHeight="1" x14ac:dyDescent="0.25"/>
    <row r="1433" ht="15" customHeight="1" x14ac:dyDescent="0.25"/>
    <row r="1435" ht="15" customHeight="1" x14ac:dyDescent="0.25"/>
    <row r="1437" ht="15" customHeight="1" x14ac:dyDescent="0.25"/>
    <row r="1439" ht="15" customHeight="1" x14ac:dyDescent="0.25"/>
    <row r="1441" ht="15" customHeight="1" x14ac:dyDescent="0.25"/>
    <row r="1443" ht="15" customHeight="1" x14ac:dyDescent="0.25"/>
    <row r="1445" ht="15" customHeight="1" x14ac:dyDescent="0.25"/>
    <row r="1447" ht="15" customHeight="1" x14ac:dyDescent="0.25"/>
    <row r="1449" ht="15" customHeight="1" x14ac:dyDescent="0.25"/>
    <row r="1451" ht="15" customHeight="1" x14ac:dyDescent="0.25"/>
    <row r="1453" ht="15" customHeight="1" x14ac:dyDescent="0.25"/>
    <row r="1455" ht="15" customHeight="1" x14ac:dyDescent="0.25"/>
    <row r="1457" ht="15" customHeight="1" x14ac:dyDescent="0.25"/>
    <row r="1459" ht="15" customHeight="1" x14ac:dyDescent="0.25"/>
    <row r="1461" ht="15" customHeight="1" x14ac:dyDescent="0.25"/>
    <row r="1463" ht="15" customHeight="1" x14ac:dyDescent="0.25"/>
    <row r="1465" ht="15" customHeight="1" x14ac:dyDescent="0.25"/>
    <row r="1467" ht="15" customHeight="1" x14ac:dyDescent="0.25"/>
    <row r="1469" ht="15" customHeight="1" x14ac:dyDescent="0.25"/>
    <row r="1471" ht="15" customHeight="1" x14ac:dyDescent="0.25"/>
    <row r="1473" ht="15" customHeight="1" x14ac:dyDescent="0.25"/>
    <row r="1475" ht="15" customHeight="1" x14ac:dyDescent="0.25"/>
    <row r="1477" ht="15" customHeight="1" x14ac:dyDescent="0.25"/>
    <row r="1479" ht="15" customHeight="1" x14ac:dyDescent="0.25"/>
    <row r="1481" ht="15" customHeight="1" x14ac:dyDescent="0.25"/>
    <row r="1483" ht="15" customHeight="1" x14ac:dyDescent="0.25"/>
    <row r="1485" ht="15" customHeight="1" x14ac:dyDescent="0.25"/>
    <row r="1487" ht="15" customHeight="1" x14ac:dyDescent="0.25"/>
    <row r="1489" spans="1:3" ht="15" customHeight="1" x14ac:dyDescent="0.25"/>
    <row r="1491" spans="1:3" ht="15" customHeight="1" x14ac:dyDescent="0.25"/>
    <row r="1493" spans="1:3" ht="15" customHeight="1" x14ac:dyDescent="0.25"/>
    <row r="1494" spans="1:3" x14ac:dyDescent="0.25">
      <c r="A1494" s="236" t="s">
        <v>1176</v>
      </c>
      <c r="B1494" s="238">
        <v>0</v>
      </c>
      <c r="C1494" s="240">
        <v>0.09</v>
      </c>
    </row>
    <row r="1495" spans="1:3" ht="15" customHeight="1" x14ac:dyDescent="0.25">
      <c r="A1495" s="237"/>
      <c r="B1495" s="239"/>
      <c r="C1495" s="241"/>
    </row>
    <row r="1496" spans="1:3" x14ac:dyDescent="0.25">
      <c r="A1496" s="236" t="s">
        <v>1175</v>
      </c>
      <c r="B1496" s="238">
        <v>0</v>
      </c>
      <c r="C1496" s="240">
        <v>0.09</v>
      </c>
    </row>
    <row r="1497" spans="1:3" ht="15" customHeight="1" x14ac:dyDescent="0.25">
      <c r="A1497" s="237"/>
      <c r="B1497" s="239"/>
      <c r="C1497" s="241"/>
    </row>
    <row r="1498" spans="1:3" x14ac:dyDescent="0.25">
      <c r="A1498" s="236" t="s">
        <v>1174</v>
      </c>
      <c r="B1498" s="238">
        <v>0</v>
      </c>
      <c r="C1498" s="240">
        <v>0.09</v>
      </c>
    </row>
    <row r="1499" spans="1:3" ht="15" customHeight="1" x14ac:dyDescent="0.25">
      <c r="A1499" s="237"/>
      <c r="B1499" s="239"/>
      <c r="C1499" s="241"/>
    </row>
    <row r="1500" spans="1:3" x14ac:dyDescent="0.25">
      <c r="A1500" s="236" t="s">
        <v>1173</v>
      </c>
      <c r="B1500" s="238">
        <v>0</v>
      </c>
      <c r="C1500" s="240">
        <v>0.1</v>
      </c>
    </row>
    <row r="1501" spans="1:3" ht="15" customHeight="1" x14ac:dyDescent="0.25">
      <c r="A1501" s="237"/>
      <c r="B1501" s="239"/>
      <c r="C1501" s="241"/>
    </row>
    <row r="1502" spans="1:3" x14ac:dyDescent="0.25">
      <c r="A1502" s="236" t="s">
        <v>1172</v>
      </c>
      <c r="B1502" s="238">
        <v>0</v>
      </c>
      <c r="C1502" s="240">
        <v>0.1</v>
      </c>
    </row>
    <row r="1503" spans="1:3" ht="15" customHeight="1" x14ac:dyDescent="0.25">
      <c r="A1503" s="237"/>
      <c r="B1503" s="239"/>
      <c r="C1503" s="241"/>
    </row>
    <row r="1504" spans="1:3" x14ac:dyDescent="0.25">
      <c r="A1504" s="236" t="s">
        <v>1171</v>
      </c>
      <c r="B1504" s="238">
        <v>0</v>
      </c>
      <c r="C1504" s="240">
        <v>0.1</v>
      </c>
    </row>
    <row r="1505" spans="1:3" ht="15" customHeight="1" x14ac:dyDescent="0.25">
      <c r="A1505" s="237"/>
      <c r="B1505" s="239"/>
      <c r="C1505" s="241"/>
    </row>
    <row r="1506" spans="1:3" x14ac:dyDescent="0.25">
      <c r="A1506" s="236" t="s">
        <v>1170</v>
      </c>
      <c r="B1506" s="238">
        <v>0</v>
      </c>
      <c r="C1506" s="240">
        <v>0.06</v>
      </c>
    </row>
    <row r="1507" spans="1:3" ht="15" customHeight="1" x14ac:dyDescent="0.25">
      <c r="A1507" s="237"/>
      <c r="B1507" s="239"/>
      <c r="C1507" s="241"/>
    </row>
    <row r="1508" spans="1:3" x14ac:dyDescent="0.25">
      <c r="A1508" s="236" t="s">
        <v>1169</v>
      </c>
      <c r="B1508" s="238">
        <v>0</v>
      </c>
      <c r="C1508" s="240">
        <v>0.1</v>
      </c>
    </row>
    <row r="1509" spans="1:3" ht="15" customHeight="1" x14ac:dyDescent="0.25">
      <c r="A1509" s="237"/>
      <c r="B1509" s="239"/>
      <c r="C1509" s="241"/>
    </row>
    <row r="1510" spans="1:3" x14ac:dyDescent="0.25">
      <c r="A1510" s="236" t="s">
        <v>1168</v>
      </c>
      <c r="B1510" s="238">
        <v>0</v>
      </c>
      <c r="C1510" s="240">
        <v>0.1</v>
      </c>
    </row>
    <row r="1511" spans="1:3" ht="15" customHeight="1" x14ac:dyDescent="0.25">
      <c r="A1511" s="237"/>
      <c r="B1511" s="239"/>
      <c r="C1511" s="241"/>
    </row>
    <row r="1512" spans="1:3" x14ac:dyDescent="0.25">
      <c r="A1512" s="236" t="s">
        <v>1167</v>
      </c>
      <c r="B1512" s="238">
        <v>0</v>
      </c>
      <c r="C1512" s="240">
        <v>0.09</v>
      </c>
    </row>
    <row r="1513" spans="1:3" ht="15" customHeight="1" x14ac:dyDescent="0.25">
      <c r="A1513" s="237"/>
      <c r="B1513" s="239"/>
      <c r="C1513" s="241"/>
    </row>
    <row r="1514" spans="1:3" x14ac:dyDescent="0.25">
      <c r="A1514" s="236" t="s">
        <v>1166</v>
      </c>
      <c r="B1514" s="238">
        <v>0</v>
      </c>
      <c r="C1514" s="240">
        <v>0.05</v>
      </c>
    </row>
    <row r="1515" spans="1:3" ht="15" customHeight="1" x14ac:dyDescent="0.25">
      <c r="A1515" s="237"/>
      <c r="B1515" s="239"/>
      <c r="C1515" s="241"/>
    </row>
    <row r="1516" spans="1:3" x14ac:dyDescent="0.25">
      <c r="A1516" s="236" t="s">
        <v>1165</v>
      </c>
      <c r="B1516" s="238">
        <v>0</v>
      </c>
      <c r="C1516" s="240">
        <v>0.09</v>
      </c>
    </row>
    <row r="1517" spans="1:3" ht="15" customHeight="1" x14ac:dyDescent="0.25">
      <c r="A1517" s="237"/>
      <c r="B1517" s="239"/>
      <c r="C1517" s="241"/>
    </row>
    <row r="1518" spans="1:3" x14ac:dyDescent="0.25">
      <c r="A1518" s="236" t="s">
        <v>1164</v>
      </c>
      <c r="B1518" s="238">
        <v>0</v>
      </c>
      <c r="C1518" s="240">
        <v>0.1</v>
      </c>
    </row>
    <row r="1519" spans="1:3" ht="15" customHeight="1" x14ac:dyDescent="0.25">
      <c r="A1519" s="237"/>
      <c r="B1519" s="239"/>
      <c r="C1519" s="241"/>
    </row>
    <row r="1520" spans="1:3" x14ac:dyDescent="0.25">
      <c r="A1520" s="236" t="s">
        <v>1163</v>
      </c>
      <c r="B1520" s="238">
        <v>0</v>
      </c>
      <c r="C1520" s="240">
        <v>0.05</v>
      </c>
    </row>
    <row r="1521" spans="1:3" ht="15" customHeight="1" x14ac:dyDescent="0.25">
      <c r="A1521" s="237"/>
      <c r="B1521" s="239"/>
      <c r="C1521" s="241"/>
    </row>
    <row r="1522" spans="1:3" x14ac:dyDescent="0.25">
      <c r="A1522" s="236" t="s">
        <v>1162</v>
      </c>
      <c r="B1522" s="238">
        <v>0</v>
      </c>
      <c r="C1522" s="240">
        <v>0.06</v>
      </c>
    </row>
    <row r="1523" spans="1:3" ht="15" customHeight="1" x14ac:dyDescent="0.25">
      <c r="A1523" s="237"/>
      <c r="B1523" s="239"/>
      <c r="C1523" s="241"/>
    </row>
    <row r="1524" spans="1:3" x14ac:dyDescent="0.25">
      <c r="A1524" s="236" t="s">
        <v>1161</v>
      </c>
      <c r="B1524" s="238">
        <v>0</v>
      </c>
      <c r="C1524" s="240">
        <v>0.02</v>
      </c>
    </row>
    <row r="1525" spans="1:3" ht="15" customHeight="1" x14ac:dyDescent="0.25">
      <c r="A1525" s="237"/>
      <c r="B1525" s="239"/>
      <c r="C1525" s="241"/>
    </row>
    <row r="1526" spans="1:3" x14ac:dyDescent="0.25">
      <c r="A1526" s="236" t="s">
        <v>1160</v>
      </c>
      <c r="B1526" s="238">
        <v>0</v>
      </c>
      <c r="C1526" s="240">
        <v>0.08</v>
      </c>
    </row>
    <row r="1527" spans="1:3" ht="15" customHeight="1" x14ac:dyDescent="0.25">
      <c r="A1527" s="237"/>
      <c r="B1527" s="239"/>
      <c r="C1527" s="241"/>
    </row>
    <row r="1528" spans="1:3" x14ac:dyDescent="0.25">
      <c r="A1528" s="236" t="s">
        <v>1159</v>
      </c>
      <c r="B1528" s="238">
        <v>0</v>
      </c>
      <c r="C1528" s="240">
        <v>0.08</v>
      </c>
    </row>
    <row r="1529" spans="1:3" ht="15" customHeight="1" x14ac:dyDescent="0.25">
      <c r="A1529" s="237"/>
      <c r="B1529" s="239"/>
      <c r="C1529" s="241"/>
    </row>
    <row r="1530" spans="1:3" x14ac:dyDescent="0.25">
      <c r="A1530" s="236" t="s">
        <v>1158</v>
      </c>
      <c r="B1530" s="238">
        <v>0</v>
      </c>
      <c r="C1530" s="240">
        <v>0.08</v>
      </c>
    </row>
    <row r="1531" spans="1:3" ht="15" customHeight="1" x14ac:dyDescent="0.25">
      <c r="A1531" s="237"/>
      <c r="B1531" s="239"/>
      <c r="C1531" s="241"/>
    </row>
    <row r="1532" spans="1:3" x14ac:dyDescent="0.25">
      <c r="A1532" s="236" t="s">
        <v>1157</v>
      </c>
      <c r="B1532" s="238">
        <v>0</v>
      </c>
      <c r="C1532" s="240">
        <v>7.0000000000000007E-2</v>
      </c>
    </row>
    <row r="1533" spans="1:3" ht="15" customHeight="1" x14ac:dyDescent="0.25">
      <c r="A1533" s="237"/>
      <c r="B1533" s="239"/>
      <c r="C1533" s="241"/>
    </row>
    <row r="1534" spans="1:3" x14ac:dyDescent="0.25">
      <c r="A1534" s="236" t="s">
        <v>1156</v>
      </c>
      <c r="B1534" s="238">
        <v>0</v>
      </c>
      <c r="C1534" s="240">
        <v>0.03</v>
      </c>
    </row>
    <row r="1535" spans="1:3" ht="15" customHeight="1" x14ac:dyDescent="0.25">
      <c r="A1535" s="237"/>
      <c r="B1535" s="239"/>
      <c r="C1535" s="241"/>
    </row>
    <row r="1536" spans="1:3" x14ac:dyDescent="0.25">
      <c r="A1536" s="236" t="s">
        <v>1155</v>
      </c>
      <c r="B1536" s="238">
        <v>0</v>
      </c>
      <c r="C1536" s="240">
        <v>0.06</v>
      </c>
    </row>
    <row r="1537" spans="1:3" ht="15" customHeight="1" x14ac:dyDescent="0.25">
      <c r="A1537" s="237"/>
      <c r="B1537" s="239"/>
      <c r="C1537" s="241"/>
    </row>
    <row r="1538" spans="1:3" x14ac:dyDescent="0.25">
      <c r="A1538" s="236" t="s">
        <v>1154</v>
      </c>
      <c r="B1538" s="238">
        <v>0</v>
      </c>
      <c r="C1538" s="240">
        <v>0.02</v>
      </c>
    </row>
    <row r="1539" spans="1:3" ht="15" customHeight="1" x14ac:dyDescent="0.25">
      <c r="A1539" s="237"/>
      <c r="B1539" s="239"/>
      <c r="C1539" s="241"/>
    </row>
    <row r="1540" spans="1:3" x14ac:dyDescent="0.25">
      <c r="A1540" s="236" t="s">
        <v>1153</v>
      </c>
      <c r="B1540" s="238">
        <v>0</v>
      </c>
      <c r="C1540" s="240">
        <v>0.08</v>
      </c>
    </row>
    <row r="1541" spans="1:3" ht="15" customHeight="1" x14ac:dyDescent="0.25">
      <c r="A1541" s="237"/>
      <c r="B1541" s="239"/>
      <c r="C1541" s="241"/>
    </row>
    <row r="1542" spans="1:3" x14ac:dyDescent="0.25">
      <c r="A1542" s="236" t="s">
        <v>1152</v>
      </c>
      <c r="B1542" s="238">
        <v>0</v>
      </c>
      <c r="C1542" s="240">
        <v>0.1</v>
      </c>
    </row>
    <row r="1543" spans="1:3" ht="15" customHeight="1" x14ac:dyDescent="0.25">
      <c r="A1543" s="237"/>
      <c r="B1543" s="239"/>
      <c r="C1543" s="241"/>
    </row>
    <row r="1544" spans="1:3" x14ac:dyDescent="0.25">
      <c r="A1544" s="236" t="s">
        <v>1151</v>
      </c>
      <c r="B1544" s="238">
        <v>0</v>
      </c>
      <c r="C1544" s="240">
        <v>0.11</v>
      </c>
    </row>
    <row r="1545" spans="1:3" ht="15" customHeight="1" x14ac:dyDescent="0.25">
      <c r="A1545" s="237"/>
      <c r="B1545" s="239"/>
      <c r="C1545" s="241"/>
    </row>
    <row r="1546" spans="1:3" x14ac:dyDescent="0.25">
      <c r="A1546" s="236" t="s">
        <v>1150</v>
      </c>
      <c r="B1546" s="238">
        <v>0</v>
      </c>
      <c r="C1546" s="240">
        <v>0.12</v>
      </c>
    </row>
    <row r="1547" spans="1:3" ht="15" customHeight="1" x14ac:dyDescent="0.25">
      <c r="A1547" s="237"/>
      <c r="B1547" s="239"/>
      <c r="C1547" s="241"/>
    </row>
    <row r="1548" spans="1:3" x14ac:dyDescent="0.25">
      <c r="A1548" s="236" t="s">
        <v>1149</v>
      </c>
      <c r="B1548" s="238">
        <v>0</v>
      </c>
      <c r="C1548" s="240">
        <v>0.12</v>
      </c>
    </row>
    <row r="1549" spans="1:3" ht="15" customHeight="1" x14ac:dyDescent="0.25">
      <c r="A1549" s="237"/>
      <c r="B1549" s="239"/>
      <c r="C1549" s="241"/>
    </row>
    <row r="1550" spans="1:3" x14ac:dyDescent="0.25">
      <c r="A1550" s="236" t="s">
        <v>1148</v>
      </c>
      <c r="B1550" s="238">
        <v>0</v>
      </c>
      <c r="C1550" s="240">
        <v>0.12</v>
      </c>
    </row>
    <row r="1551" spans="1:3" ht="15" customHeight="1" x14ac:dyDescent="0.25">
      <c r="A1551" s="237"/>
      <c r="B1551" s="239"/>
      <c r="C1551" s="241"/>
    </row>
    <row r="1552" spans="1:3" x14ac:dyDescent="0.25">
      <c r="A1552" s="236" t="s">
        <v>1147</v>
      </c>
      <c r="B1552" s="238">
        <v>0</v>
      </c>
      <c r="C1552" s="240">
        <v>0.12</v>
      </c>
    </row>
    <row r="1553" spans="1:3" ht="15" customHeight="1" x14ac:dyDescent="0.25">
      <c r="A1553" s="237"/>
      <c r="B1553" s="239"/>
      <c r="C1553" s="241"/>
    </row>
    <row r="1554" spans="1:3" x14ac:dyDescent="0.25">
      <c r="A1554" s="236" t="s">
        <v>1146</v>
      </c>
      <c r="B1554" s="238">
        <v>0</v>
      </c>
      <c r="C1554" s="240">
        <v>0.09</v>
      </c>
    </row>
    <row r="1555" spans="1:3" ht="15" customHeight="1" x14ac:dyDescent="0.25">
      <c r="A1555" s="237"/>
      <c r="B1555" s="239"/>
      <c r="C1555" s="241"/>
    </row>
    <row r="1556" spans="1:3" x14ac:dyDescent="0.25">
      <c r="A1556" s="236" t="s">
        <v>1145</v>
      </c>
      <c r="B1556" s="238">
        <v>0</v>
      </c>
      <c r="C1556" s="240">
        <v>0.09</v>
      </c>
    </row>
    <row r="1557" spans="1:3" ht="15" customHeight="1" x14ac:dyDescent="0.25">
      <c r="A1557" s="237"/>
      <c r="B1557" s="239"/>
      <c r="C1557" s="241"/>
    </row>
    <row r="1558" spans="1:3" x14ac:dyDescent="0.25">
      <c r="A1558" s="236" t="s">
        <v>1144</v>
      </c>
      <c r="B1558" s="238">
        <v>0</v>
      </c>
      <c r="C1558" s="240">
        <v>0.09</v>
      </c>
    </row>
    <row r="1559" spans="1:3" ht="15" customHeight="1" x14ac:dyDescent="0.25">
      <c r="A1559" s="237"/>
      <c r="B1559" s="239"/>
      <c r="C1559" s="241"/>
    </row>
    <row r="1560" spans="1:3" x14ac:dyDescent="0.25">
      <c r="A1560" s="236" t="s">
        <v>1143</v>
      </c>
      <c r="B1560" s="238">
        <v>0</v>
      </c>
      <c r="C1560" s="240">
        <v>0.12</v>
      </c>
    </row>
    <row r="1561" spans="1:3" ht="15" customHeight="1" x14ac:dyDescent="0.25">
      <c r="A1561" s="237"/>
      <c r="B1561" s="239"/>
      <c r="C1561" s="241"/>
    </row>
    <row r="1562" spans="1:3" x14ac:dyDescent="0.25">
      <c r="A1562" s="236" t="s">
        <v>1142</v>
      </c>
      <c r="B1562" s="238">
        <v>0</v>
      </c>
      <c r="C1562" s="240">
        <v>0.13</v>
      </c>
    </row>
    <row r="1563" spans="1:3" ht="15" customHeight="1" x14ac:dyDescent="0.25">
      <c r="A1563" s="237"/>
      <c r="B1563" s="239"/>
      <c r="C1563" s="241"/>
    </row>
    <row r="1564" spans="1:3" x14ac:dyDescent="0.25">
      <c r="A1564" s="236" t="s">
        <v>1141</v>
      </c>
      <c r="B1564" s="238">
        <v>0</v>
      </c>
      <c r="C1564" s="240">
        <v>0.12</v>
      </c>
    </row>
    <row r="1565" spans="1:3" ht="15" customHeight="1" x14ac:dyDescent="0.25">
      <c r="A1565" s="237"/>
      <c r="B1565" s="239"/>
      <c r="C1565" s="241"/>
    </row>
    <row r="1566" spans="1:3" x14ac:dyDescent="0.25">
      <c r="A1566" s="236" t="s">
        <v>1140</v>
      </c>
      <c r="B1566" s="238">
        <v>0</v>
      </c>
      <c r="C1566" s="240">
        <v>0.06</v>
      </c>
    </row>
    <row r="1567" spans="1:3" ht="15" customHeight="1" x14ac:dyDescent="0.25">
      <c r="A1567" s="237"/>
      <c r="B1567" s="239"/>
      <c r="C1567" s="241"/>
    </row>
    <row r="1568" spans="1:3" x14ac:dyDescent="0.25">
      <c r="A1568" s="236" t="s">
        <v>1139</v>
      </c>
      <c r="B1568" s="238">
        <v>0</v>
      </c>
      <c r="C1568" s="240">
        <v>0.05</v>
      </c>
    </row>
    <row r="1569" spans="1:3" ht="15" customHeight="1" x14ac:dyDescent="0.25">
      <c r="A1569" s="237"/>
      <c r="B1569" s="239"/>
      <c r="C1569" s="241"/>
    </row>
    <row r="1570" spans="1:3" x14ac:dyDescent="0.25">
      <c r="A1570" s="236" t="s">
        <v>1138</v>
      </c>
      <c r="B1570" s="238">
        <v>0</v>
      </c>
      <c r="C1570" s="240">
        <v>0.11</v>
      </c>
    </row>
    <row r="1571" spans="1:3" ht="15" customHeight="1" x14ac:dyDescent="0.25">
      <c r="A1571" s="237"/>
      <c r="B1571" s="239"/>
      <c r="C1571" s="241"/>
    </row>
    <row r="1572" spans="1:3" x14ac:dyDescent="0.25">
      <c r="A1572" s="236" t="s">
        <v>1137</v>
      </c>
      <c r="B1572" s="238">
        <v>0</v>
      </c>
      <c r="C1572" s="240">
        <v>0.14000000000000001</v>
      </c>
    </row>
    <row r="1573" spans="1:3" ht="15" customHeight="1" x14ac:dyDescent="0.25">
      <c r="A1573" s="237"/>
      <c r="B1573" s="239"/>
      <c r="C1573" s="241"/>
    </row>
    <row r="1574" spans="1:3" x14ac:dyDescent="0.25">
      <c r="A1574" s="236" t="s">
        <v>1136</v>
      </c>
      <c r="B1574" s="238">
        <v>0</v>
      </c>
      <c r="C1574" s="240">
        <v>0.12</v>
      </c>
    </row>
    <row r="1575" spans="1:3" ht="15" customHeight="1" x14ac:dyDescent="0.25">
      <c r="A1575" s="237"/>
      <c r="B1575" s="239"/>
      <c r="C1575" s="241"/>
    </row>
    <row r="1576" spans="1:3" x14ac:dyDescent="0.25">
      <c r="A1576" s="236" t="s">
        <v>1135</v>
      </c>
      <c r="B1576" s="238">
        <v>0</v>
      </c>
      <c r="C1576" s="240">
        <v>0.08</v>
      </c>
    </row>
    <row r="1577" spans="1:3" ht="15" customHeight="1" x14ac:dyDescent="0.25">
      <c r="A1577" s="237"/>
      <c r="B1577" s="239"/>
      <c r="C1577" s="241"/>
    </row>
    <row r="1578" spans="1:3" x14ac:dyDescent="0.25">
      <c r="A1578" s="236" t="s">
        <v>1134</v>
      </c>
      <c r="B1578" s="238">
        <v>0</v>
      </c>
      <c r="C1578" s="240">
        <v>0.09</v>
      </c>
    </row>
    <row r="1579" spans="1:3" ht="15" customHeight="1" x14ac:dyDescent="0.25">
      <c r="A1579" s="237"/>
      <c r="B1579" s="239"/>
      <c r="C1579" s="241"/>
    </row>
    <row r="1580" spans="1:3" x14ac:dyDescent="0.25">
      <c r="A1580" s="236" t="s">
        <v>1133</v>
      </c>
      <c r="B1580" s="238">
        <v>0</v>
      </c>
      <c r="C1580" s="240">
        <v>0.05</v>
      </c>
    </row>
    <row r="1581" spans="1:3" ht="15" customHeight="1" x14ac:dyDescent="0.25">
      <c r="A1581" s="237"/>
      <c r="B1581" s="239"/>
      <c r="C1581" s="241"/>
    </row>
    <row r="1582" spans="1:3" x14ac:dyDescent="0.25">
      <c r="A1582" s="236" t="s">
        <v>1132</v>
      </c>
      <c r="B1582" s="238">
        <v>0</v>
      </c>
      <c r="C1582" s="240">
        <v>0.09</v>
      </c>
    </row>
    <row r="1583" spans="1:3" ht="15" customHeight="1" x14ac:dyDescent="0.25">
      <c r="A1583" s="237"/>
      <c r="B1583" s="239"/>
      <c r="C1583" s="241"/>
    </row>
    <row r="1584" spans="1:3" x14ac:dyDescent="0.25">
      <c r="A1584" s="236" t="s">
        <v>1131</v>
      </c>
      <c r="B1584" s="238">
        <v>0</v>
      </c>
      <c r="C1584" s="240">
        <v>0.06</v>
      </c>
    </row>
    <row r="1585" spans="1:3" ht="15" customHeight="1" x14ac:dyDescent="0.25">
      <c r="A1585" s="237"/>
      <c r="B1585" s="239"/>
      <c r="C1585" s="241"/>
    </row>
    <row r="1586" spans="1:3" x14ac:dyDescent="0.25">
      <c r="A1586" s="236" t="s">
        <v>1130</v>
      </c>
      <c r="B1586" s="238">
        <v>0</v>
      </c>
      <c r="C1586" s="240">
        <v>0.13</v>
      </c>
    </row>
    <row r="1587" spans="1:3" ht="15" customHeight="1" x14ac:dyDescent="0.25">
      <c r="A1587" s="237"/>
      <c r="B1587" s="239"/>
      <c r="C1587" s="241"/>
    </row>
    <row r="1588" spans="1:3" x14ac:dyDescent="0.25">
      <c r="A1588" s="236" t="s">
        <v>1129</v>
      </c>
      <c r="B1588" s="238">
        <v>0</v>
      </c>
      <c r="C1588" s="240">
        <v>0.13</v>
      </c>
    </row>
    <row r="1589" spans="1:3" ht="15" customHeight="1" x14ac:dyDescent="0.25">
      <c r="A1589" s="237"/>
      <c r="B1589" s="239"/>
      <c r="C1589" s="241"/>
    </row>
    <row r="1590" spans="1:3" x14ac:dyDescent="0.25">
      <c r="A1590" s="236" t="s">
        <v>1128</v>
      </c>
      <c r="B1590" s="238">
        <v>0</v>
      </c>
      <c r="C1590" s="240">
        <v>0.1</v>
      </c>
    </row>
    <row r="1591" spans="1:3" ht="15" customHeight="1" x14ac:dyDescent="0.25">
      <c r="A1591" s="237"/>
      <c r="B1591" s="239"/>
      <c r="C1591" s="241"/>
    </row>
    <row r="1592" spans="1:3" x14ac:dyDescent="0.25">
      <c r="A1592" s="236" t="s">
        <v>1127</v>
      </c>
      <c r="B1592" s="238">
        <v>0</v>
      </c>
      <c r="C1592" s="240">
        <v>0.08</v>
      </c>
    </row>
    <row r="1593" spans="1:3" ht="15" customHeight="1" x14ac:dyDescent="0.25">
      <c r="A1593" s="237"/>
      <c r="B1593" s="239"/>
      <c r="C1593" s="241"/>
    </row>
    <row r="1594" spans="1:3" x14ac:dyDescent="0.25">
      <c r="A1594" s="236" t="s">
        <v>1126</v>
      </c>
      <c r="B1594" s="238">
        <v>0</v>
      </c>
      <c r="C1594" s="240">
        <v>0.08</v>
      </c>
    </row>
    <row r="1595" spans="1:3" ht="15" customHeight="1" x14ac:dyDescent="0.25">
      <c r="A1595" s="237"/>
      <c r="B1595" s="239"/>
      <c r="C1595" s="241"/>
    </row>
    <row r="1596" spans="1:3" x14ac:dyDescent="0.25">
      <c r="A1596" s="236" t="s">
        <v>1125</v>
      </c>
      <c r="B1596" s="238">
        <v>0</v>
      </c>
      <c r="C1596" s="240">
        <v>0.12</v>
      </c>
    </row>
    <row r="1597" spans="1:3" ht="15" customHeight="1" x14ac:dyDescent="0.25">
      <c r="A1597" s="237"/>
      <c r="B1597" s="239"/>
      <c r="C1597" s="241"/>
    </row>
    <row r="1598" spans="1:3" x14ac:dyDescent="0.25">
      <c r="A1598" s="236" t="s">
        <v>1124</v>
      </c>
      <c r="B1598" s="238">
        <v>0</v>
      </c>
      <c r="C1598" s="240">
        <v>0.14000000000000001</v>
      </c>
    </row>
    <row r="1599" spans="1:3" ht="15" customHeight="1" x14ac:dyDescent="0.25">
      <c r="A1599" s="237"/>
      <c r="B1599" s="239"/>
      <c r="C1599" s="241"/>
    </row>
    <row r="1600" spans="1:3" x14ac:dyDescent="0.25">
      <c r="A1600" s="236" t="s">
        <v>1123</v>
      </c>
      <c r="B1600" s="238">
        <v>0</v>
      </c>
      <c r="C1600" s="240">
        <v>0.14000000000000001</v>
      </c>
    </row>
    <row r="1601" spans="1:3" ht="15" customHeight="1" x14ac:dyDescent="0.25">
      <c r="A1601" s="237"/>
      <c r="B1601" s="239"/>
      <c r="C1601" s="241"/>
    </row>
    <row r="1602" spans="1:3" x14ac:dyDescent="0.25">
      <c r="A1602" s="236" t="s">
        <v>1122</v>
      </c>
      <c r="B1602" s="238">
        <v>0</v>
      </c>
      <c r="C1602" s="240">
        <v>0.11</v>
      </c>
    </row>
    <row r="1603" spans="1:3" ht="15" customHeight="1" x14ac:dyDescent="0.25">
      <c r="A1603" s="237"/>
      <c r="B1603" s="239"/>
      <c r="C1603" s="241"/>
    </row>
    <row r="1604" spans="1:3" x14ac:dyDescent="0.25">
      <c r="A1604" s="236" t="s">
        <v>1121</v>
      </c>
      <c r="B1604" s="238">
        <v>0</v>
      </c>
      <c r="C1604" s="240">
        <v>0.11</v>
      </c>
    </row>
    <row r="1605" spans="1:3" ht="15" customHeight="1" x14ac:dyDescent="0.25">
      <c r="A1605" s="237"/>
      <c r="B1605" s="239"/>
      <c r="C1605" s="241"/>
    </row>
    <row r="1606" spans="1:3" x14ac:dyDescent="0.25">
      <c r="A1606" s="236" t="s">
        <v>1120</v>
      </c>
      <c r="B1606" s="238">
        <v>0</v>
      </c>
      <c r="C1606" s="240">
        <v>0.1</v>
      </c>
    </row>
    <row r="1607" spans="1:3" ht="15" customHeight="1" x14ac:dyDescent="0.25">
      <c r="A1607" s="237"/>
      <c r="B1607" s="239"/>
      <c r="C1607" s="241"/>
    </row>
    <row r="1608" spans="1:3" x14ac:dyDescent="0.25">
      <c r="A1608" s="236" t="s">
        <v>1119</v>
      </c>
      <c r="B1608" s="238">
        <v>0</v>
      </c>
      <c r="C1608" s="240">
        <v>0.05</v>
      </c>
    </row>
    <row r="1609" spans="1:3" ht="15" customHeight="1" x14ac:dyDescent="0.25">
      <c r="A1609" s="237"/>
      <c r="B1609" s="239"/>
      <c r="C1609" s="241"/>
    </row>
    <row r="1610" spans="1:3" x14ac:dyDescent="0.25">
      <c r="A1610" s="236" t="s">
        <v>1118</v>
      </c>
      <c r="B1610" s="238">
        <v>0</v>
      </c>
      <c r="C1610" s="240">
        <v>0.1</v>
      </c>
    </row>
    <row r="1611" spans="1:3" ht="15" customHeight="1" x14ac:dyDescent="0.25">
      <c r="A1611" s="237"/>
      <c r="B1611" s="239"/>
      <c r="C1611" s="241"/>
    </row>
    <row r="1612" spans="1:3" x14ac:dyDescent="0.25">
      <c r="A1612" s="236" t="s">
        <v>1117</v>
      </c>
      <c r="B1612" s="238">
        <v>0</v>
      </c>
      <c r="C1612" s="240">
        <v>0.1</v>
      </c>
    </row>
    <row r="1613" spans="1:3" ht="15" customHeight="1" x14ac:dyDescent="0.25">
      <c r="A1613" s="237"/>
      <c r="B1613" s="239"/>
      <c r="C1613" s="241"/>
    </row>
    <row r="1614" spans="1:3" x14ac:dyDescent="0.25">
      <c r="A1614" s="236" t="s">
        <v>1116</v>
      </c>
      <c r="B1614" s="238">
        <v>0</v>
      </c>
      <c r="C1614" s="240">
        <v>0.11</v>
      </c>
    </row>
    <row r="1615" spans="1:3" ht="15" customHeight="1" x14ac:dyDescent="0.25">
      <c r="A1615" s="237"/>
      <c r="B1615" s="239"/>
      <c r="C1615" s="241"/>
    </row>
    <row r="1616" spans="1:3" x14ac:dyDescent="0.25">
      <c r="A1616" s="236" t="s">
        <v>1115</v>
      </c>
      <c r="B1616" s="238">
        <v>0</v>
      </c>
      <c r="C1616" s="240">
        <v>0.14000000000000001</v>
      </c>
    </row>
    <row r="1617" spans="1:3" ht="15" customHeight="1" x14ac:dyDescent="0.25">
      <c r="A1617" s="237"/>
      <c r="B1617" s="239"/>
      <c r="C1617" s="241"/>
    </row>
    <row r="1618" spans="1:3" x14ac:dyDescent="0.25">
      <c r="A1618" s="236" t="s">
        <v>1114</v>
      </c>
      <c r="B1618" s="238">
        <v>0</v>
      </c>
      <c r="C1618" s="240">
        <v>0.15</v>
      </c>
    </row>
    <row r="1619" spans="1:3" ht="15" customHeight="1" x14ac:dyDescent="0.25">
      <c r="A1619" s="237"/>
      <c r="B1619" s="239"/>
      <c r="C1619" s="241"/>
    </row>
    <row r="1620" spans="1:3" x14ac:dyDescent="0.25">
      <c r="A1620" s="236" t="s">
        <v>1113</v>
      </c>
      <c r="B1620" s="238">
        <v>0</v>
      </c>
      <c r="C1620" s="240">
        <v>0.16</v>
      </c>
    </row>
    <row r="1621" spans="1:3" ht="15" customHeight="1" x14ac:dyDescent="0.25">
      <c r="A1621" s="237"/>
      <c r="B1621" s="239"/>
      <c r="C1621" s="241"/>
    </row>
    <row r="1622" spans="1:3" x14ac:dyDescent="0.25">
      <c r="A1622" s="236" t="s">
        <v>1112</v>
      </c>
      <c r="B1622" s="238">
        <v>0</v>
      </c>
      <c r="C1622" s="240">
        <v>0.15</v>
      </c>
    </row>
    <row r="1623" spans="1:3" ht="15" customHeight="1" x14ac:dyDescent="0.25">
      <c r="A1623" s="237"/>
      <c r="B1623" s="239"/>
      <c r="C1623" s="241"/>
    </row>
    <row r="1624" spans="1:3" x14ac:dyDescent="0.25">
      <c r="A1624" s="236" t="s">
        <v>1111</v>
      </c>
      <c r="B1624" s="238">
        <v>0</v>
      </c>
      <c r="C1624" s="240">
        <v>0.05</v>
      </c>
    </row>
    <row r="1625" spans="1:3" ht="15" customHeight="1" x14ac:dyDescent="0.25">
      <c r="A1625" s="237"/>
      <c r="B1625" s="239"/>
      <c r="C1625" s="241"/>
    </row>
    <row r="1626" spans="1:3" x14ac:dyDescent="0.25">
      <c r="A1626" s="236" t="s">
        <v>1110</v>
      </c>
      <c r="B1626" s="238">
        <v>0</v>
      </c>
      <c r="C1626" s="240">
        <v>0.14000000000000001</v>
      </c>
    </row>
    <row r="1627" spans="1:3" ht="15" customHeight="1" x14ac:dyDescent="0.25">
      <c r="A1627" s="237"/>
      <c r="B1627" s="239"/>
      <c r="C1627" s="241"/>
    </row>
    <row r="1628" spans="1:3" x14ac:dyDescent="0.25">
      <c r="A1628" s="236" t="s">
        <v>1109</v>
      </c>
      <c r="B1628" s="238">
        <v>0</v>
      </c>
      <c r="C1628" s="240">
        <v>0.16</v>
      </c>
    </row>
    <row r="1629" spans="1:3" ht="15" customHeight="1" x14ac:dyDescent="0.25">
      <c r="A1629" s="237"/>
      <c r="B1629" s="239"/>
      <c r="C1629" s="241"/>
    </row>
    <row r="1630" spans="1:3" x14ac:dyDescent="0.25">
      <c r="A1630" s="236" t="s">
        <v>1108</v>
      </c>
      <c r="B1630" s="238">
        <v>0</v>
      </c>
      <c r="C1630" s="240">
        <v>0.21</v>
      </c>
    </row>
    <row r="1631" spans="1:3" ht="15" customHeight="1" x14ac:dyDescent="0.25">
      <c r="A1631" s="237"/>
      <c r="B1631" s="239"/>
      <c r="C1631" s="241"/>
    </row>
    <row r="1632" spans="1:3" x14ac:dyDescent="0.25">
      <c r="A1632" s="236" t="s">
        <v>1107</v>
      </c>
      <c r="B1632" s="238">
        <v>0</v>
      </c>
      <c r="C1632" s="240">
        <v>0.18</v>
      </c>
    </row>
    <row r="1633" spans="1:3" ht="15" customHeight="1" x14ac:dyDescent="0.25">
      <c r="A1633" s="237"/>
      <c r="B1633" s="239"/>
      <c r="C1633" s="241"/>
    </row>
    <row r="1634" spans="1:3" x14ac:dyDescent="0.25">
      <c r="A1634" s="236" t="s">
        <v>1106</v>
      </c>
      <c r="B1634" s="238">
        <v>0</v>
      </c>
      <c r="C1634" s="240">
        <v>0.11</v>
      </c>
    </row>
    <row r="1635" spans="1:3" ht="15" customHeight="1" x14ac:dyDescent="0.25">
      <c r="A1635" s="237"/>
      <c r="B1635" s="239"/>
      <c r="C1635" s="241"/>
    </row>
    <row r="1636" spans="1:3" x14ac:dyDescent="0.25">
      <c r="A1636" s="236" t="s">
        <v>1105</v>
      </c>
      <c r="B1636" s="238">
        <v>0</v>
      </c>
      <c r="C1636" s="240">
        <v>0.12</v>
      </c>
    </row>
    <row r="1637" spans="1:3" ht="15" customHeight="1" x14ac:dyDescent="0.25">
      <c r="A1637" s="237"/>
      <c r="B1637" s="239"/>
      <c r="C1637" s="241"/>
    </row>
    <row r="1638" spans="1:3" x14ac:dyDescent="0.25">
      <c r="A1638" s="236" t="s">
        <v>1104</v>
      </c>
      <c r="B1638" s="238">
        <v>0</v>
      </c>
      <c r="C1638" s="240">
        <v>0.1</v>
      </c>
    </row>
    <row r="1639" spans="1:3" ht="15" customHeight="1" x14ac:dyDescent="0.25">
      <c r="A1639" s="237"/>
      <c r="B1639" s="239"/>
      <c r="C1639" s="241"/>
    </row>
    <row r="1640" spans="1:3" x14ac:dyDescent="0.25">
      <c r="A1640" s="236" t="s">
        <v>1103</v>
      </c>
      <c r="B1640" s="238">
        <v>0</v>
      </c>
      <c r="C1640" s="240">
        <v>0.13</v>
      </c>
    </row>
    <row r="1641" spans="1:3" ht="15" customHeight="1" x14ac:dyDescent="0.25">
      <c r="A1641" s="237"/>
      <c r="B1641" s="239"/>
      <c r="C1641" s="241"/>
    </row>
    <row r="1642" spans="1:3" x14ac:dyDescent="0.25">
      <c r="A1642" s="236" t="s">
        <v>1102</v>
      </c>
      <c r="B1642" s="238">
        <v>0</v>
      </c>
      <c r="C1642" s="240">
        <v>0.08</v>
      </c>
    </row>
    <row r="1643" spans="1:3" ht="15" customHeight="1" x14ac:dyDescent="0.25">
      <c r="A1643" s="237"/>
      <c r="B1643" s="239"/>
      <c r="C1643" s="241"/>
    </row>
    <row r="1644" spans="1:3" x14ac:dyDescent="0.25">
      <c r="A1644" s="236" t="s">
        <v>1101</v>
      </c>
      <c r="B1644" s="238">
        <v>0</v>
      </c>
      <c r="C1644" s="240">
        <v>0.06</v>
      </c>
    </row>
    <row r="1645" spans="1:3" ht="15" customHeight="1" x14ac:dyDescent="0.25">
      <c r="A1645" s="237"/>
      <c r="B1645" s="239"/>
      <c r="C1645" s="241"/>
    </row>
    <row r="1646" spans="1:3" x14ac:dyDescent="0.25">
      <c r="A1646" s="236" t="s">
        <v>1100</v>
      </c>
      <c r="B1646" s="238">
        <v>0</v>
      </c>
      <c r="C1646" s="240">
        <v>0.01</v>
      </c>
    </row>
    <row r="1647" spans="1:3" ht="15" customHeight="1" x14ac:dyDescent="0.25">
      <c r="A1647" s="237"/>
      <c r="B1647" s="239"/>
      <c r="C1647" s="241"/>
    </row>
    <row r="1648" spans="1:3" x14ac:dyDescent="0.25">
      <c r="A1648" s="236" t="s">
        <v>1099</v>
      </c>
      <c r="B1648" s="238">
        <v>0</v>
      </c>
      <c r="C1648" s="240">
        <v>0.1</v>
      </c>
    </row>
    <row r="1649" spans="1:3" ht="15" customHeight="1" x14ac:dyDescent="0.25">
      <c r="A1649" s="237"/>
      <c r="B1649" s="239"/>
      <c r="C1649" s="241"/>
    </row>
    <row r="1650" spans="1:3" x14ac:dyDescent="0.25">
      <c r="A1650" s="236" t="s">
        <v>1098</v>
      </c>
      <c r="B1650" s="238">
        <v>0</v>
      </c>
      <c r="C1650" s="240">
        <v>0.13</v>
      </c>
    </row>
    <row r="1651" spans="1:3" ht="15" customHeight="1" x14ac:dyDescent="0.25">
      <c r="A1651" s="237"/>
      <c r="B1651" s="239"/>
      <c r="C1651" s="241"/>
    </row>
    <row r="1652" spans="1:3" x14ac:dyDescent="0.25">
      <c r="A1652" s="236" t="s">
        <v>1097</v>
      </c>
      <c r="B1652" s="238">
        <v>0</v>
      </c>
      <c r="C1652" s="240">
        <v>0.15</v>
      </c>
    </row>
    <row r="1653" spans="1:3" ht="15" customHeight="1" x14ac:dyDescent="0.25">
      <c r="A1653" s="237"/>
      <c r="B1653" s="239"/>
      <c r="C1653" s="241"/>
    </row>
    <row r="1654" spans="1:3" x14ac:dyDescent="0.25">
      <c r="A1654" s="236" t="s">
        <v>1096</v>
      </c>
      <c r="B1654" s="238">
        <v>0</v>
      </c>
      <c r="C1654" s="240">
        <v>0.17</v>
      </c>
    </row>
    <row r="1655" spans="1:3" ht="15" customHeight="1" x14ac:dyDescent="0.25">
      <c r="A1655" s="237"/>
      <c r="B1655" s="239"/>
      <c r="C1655" s="241"/>
    </row>
    <row r="1656" spans="1:3" x14ac:dyDescent="0.25">
      <c r="A1656" s="236" t="s">
        <v>1095</v>
      </c>
      <c r="B1656" s="238">
        <v>0</v>
      </c>
      <c r="C1656" s="240">
        <v>0.16</v>
      </c>
    </row>
    <row r="1657" spans="1:3" ht="15" customHeight="1" x14ac:dyDescent="0.25">
      <c r="A1657" s="237"/>
      <c r="B1657" s="239"/>
      <c r="C1657" s="241"/>
    </row>
    <row r="1658" spans="1:3" x14ac:dyDescent="0.25">
      <c r="A1658" s="236" t="s">
        <v>1094</v>
      </c>
      <c r="B1658" s="238">
        <v>0</v>
      </c>
      <c r="C1658" s="240">
        <v>0.09</v>
      </c>
    </row>
    <row r="1659" spans="1:3" ht="15" customHeight="1" x14ac:dyDescent="0.25">
      <c r="A1659" s="237"/>
      <c r="B1659" s="239"/>
      <c r="C1659" s="241"/>
    </row>
    <row r="1660" spans="1:3" x14ac:dyDescent="0.25">
      <c r="A1660" s="236" t="s">
        <v>1093</v>
      </c>
      <c r="B1660" s="238">
        <v>0</v>
      </c>
      <c r="C1660" s="240">
        <v>0.11</v>
      </c>
    </row>
    <row r="1661" spans="1:3" ht="15" customHeight="1" x14ac:dyDescent="0.25">
      <c r="A1661" s="237"/>
      <c r="B1661" s="239"/>
      <c r="C1661" s="241"/>
    </row>
    <row r="1662" spans="1:3" x14ac:dyDescent="0.25">
      <c r="A1662" s="236" t="s">
        <v>1092</v>
      </c>
      <c r="B1662" s="238">
        <v>0</v>
      </c>
      <c r="C1662" s="240">
        <v>0.06</v>
      </c>
    </row>
    <row r="1663" spans="1:3" ht="15" customHeight="1" x14ac:dyDescent="0.25">
      <c r="A1663" s="237"/>
      <c r="B1663" s="239"/>
      <c r="C1663" s="241"/>
    </row>
    <row r="1664" spans="1:3" x14ac:dyDescent="0.25">
      <c r="A1664" s="236" t="s">
        <v>1091</v>
      </c>
      <c r="B1664" s="238">
        <v>0</v>
      </c>
      <c r="C1664" s="240">
        <v>0.12</v>
      </c>
    </row>
    <row r="1665" spans="1:3" ht="15" customHeight="1" x14ac:dyDescent="0.25">
      <c r="A1665" s="237"/>
      <c r="B1665" s="239"/>
      <c r="C1665" s="241"/>
    </row>
    <row r="1666" spans="1:3" x14ac:dyDescent="0.25">
      <c r="A1666" s="236" t="s">
        <v>1090</v>
      </c>
      <c r="B1666" s="238">
        <v>0</v>
      </c>
      <c r="C1666" s="240">
        <v>0.15</v>
      </c>
    </row>
    <row r="1667" spans="1:3" ht="15" customHeight="1" x14ac:dyDescent="0.25">
      <c r="A1667" s="237"/>
      <c r="B1667" s="239"/>
      <c r="C1667" s="241"/>
    </row>
    <row r="1668" spans="1:3" x14ac:dyDescent="0.25">
      <c r="A1668" s="236" t="s">
        <v>1089</v>
      </c>
      <c r="B1668" s="238">
        <v>0</v>
      </c>
      <c r="C1668" s="240">
        <v>0.13</v>
      </c>
    </row>
    <row r="1669" spans="1:3" ht="15" customHeight="1" x14ac:dyDescent="0.25">
      <c r="A1669" s="237"/>
      <c r="B1669" s="239"/>
      <c r="C1669" s="241"/>
    </row>
    <row r="1670" spans="1:3" x14ac:dyDescent="0.25">
      <c r="A1670" s="236" t="s">
        <v>1088</v>
      </c>
      <c r="B1670" s="238">
        <v>0</v>
      </c>
      <c r="C1670" s="240">
        <v>0.06</v>
      </c>
    </row>
    <row r="1671" spans="1:3" ht="15" customHeight="1" x14ac:dyDescent="0.25">
      <c r="A1671" s="237"/>
      <c r="B1671" s="239"/>
      <c r="C1671" s="241"/>
    </row>
    <row r="1672" spans="1:3" x14ac:dyDescent="0.25">
      <c r="A1672" s="236" t="s">
        <v>1087</v>
      </c>
      <c r="B1672" s="238">
        <v>0</v>
      </c>
      <c r="C1672" s="240">
        <v>0.09</v>
      </c>
    </row>
    <row r="1673" spans="1:3" ht="15" customHeight="1" x14ac:dyDescent="0.25">
      <c r="A1673" s="237"/>
      <c r="B1673" s="239"/>
      <c r="C1673" s="241"/>
    </row>
    <row r="1674" spans="1:3" x14ac:dyDescent="0.25">
      <c r="A1674" s="236" t="s">
        <v>1086</v>
      </c>
      <c r="B1674" s="238">
        <v>0</v>
      </c>
      <c r="C1674" s="240">
        <v>0.06</v>
      </c>
    </row>
    <row r="1675" spans="1:3" ht="15" customHeight="1" x14ac:dyDescent="0.25">
      <c r="A1675" s="237"/>
      <c r="B1675" s="239"/>
      <c r="C1675" s="241"/>
    </row>
    <row r="1676" spans="1:3" x14ac:dyDescent="0.25">
      <c r="A1676" s="236" t="s">
        <v>1085</v>
      </c>
      <c r="B1676" s="238">
        <v>0</v>
      </c>
      <c r="C1676" s="240">
        <v>0.16</v>
      </c>
    </row>
    <row r="1677" spans="1:3" ht="15" customHeight="1" x14ac:dyDescent="0.25">
      <c r="A1677" s="237"/>
      <c r="B1677" s="239"/>
      <c r="C1677" s="241"/>
    </row>
    <row r="1678" spans="1:3" x14ac:dyDescent="0.25">
      <c r="A1678" s="236" t="s">
        <v>1084</v>
      </c>
      <c r="B1678" s="238">
        <v>0</v>
      </c>
      <c r="C1678" s="240">
        <v>0.18</v>
      </c>
    </row>
    <row r="1679" spans="1:3" ht="15" customHeight="1" x14ac:dyDescent="0.25">
      <c r="A1679" s="237"/>
      <c r="B1679" s="239"/>
      <c r="C1679" s="241"/>
    </row>
    <row r="1680" spans="1:3" x14ac:dyDescent="0.25">
      <c r="A1680" s="236" t="s">
        <v>1083</v>
      </c>
      <c r="B1680" s="238">
        <v>0</v>
      </c>
      <c r="C1680" s="240">
        <v>0.19</v>
      </c>
    </row>
    <row r="1681" spans="1:3" ht="15" customHeight="1" x14ac:dyDescent="0.25">
      <c r="A1681" s="237"/>
      <c r="B1681" s="239"/>
      <c r="C1681" s="241"/>
    </row>
    <row r="1682" spans="1:3" x14ac:dyDescent="0.25">
      <c r="A1682" s="236" t="s">
        <v>1082</v>
      </c>
      <c r="B1682" s="238">
        <v>0</v>
      </c>
      <c r="C1682" s="240">
        <v>0.16</v>
      </c>
    </row>
    <row r="1683" spans="1:3" ht="15" customHeight="1" x14ac:dyDescent="0.25">
      <c r="A1683" s="237"/>
      <c r="B1683" s="239"/>
      <c r="C1683" s="241"/>
    </row>
    <row r="1684" spans="1:3" x14ac:dyDescent="0.25">
      <c r="A1684" s="236" t="s">
        <v>1081</v>
      </c>
      <c r="B1684" s="238">
        <v>0</v>
      </c>
      <c r="C1684" s="240">
        <v>0.12</v>
      </c>
    </row>
    <row r="1685" spans="1:3" ht="15" customHeight="1" x14ac:dyDescent="0.25">
      <c r="A1685" s="237"/>
      <c r="B1685" s="239"/>
      <c r="C1685" s="241"/>
    </row>
    <row r="1686" spans="1:3" x14ac:dyDescent="0.25">
      <c r="A1686" s="236" t="s">
        <v>1080</v>
      </c>
      <c r="B1686" s="238">
        <v>0</v>
      </c>
      <c r="C1686" s="240">
        <v>0.17</v>
      </c>
    </row>
    <row r="1687" spans="1:3" ht="15" customHeight="1" x14ac:dyDescent="0.25">
      <c r="A1687" s="237"/>
      <c r="B1687" s="239"/>
      <c r="C1687" s="241"/>
    </row>
    <row r="1688" spans="1:3" x14ac:dyDescent="0.25">
      <c r="A1688" s="236" t="s">
        <v>1079</v>
      </c>
      <c r="B1688" s="238">
        <v>0</v>
      </c>
      <c r="C1688" s="240">
        <v>0.2</v>
      </c>
    </row>
    <row r="1689" spans="1:3" ht="15" customHeight="1" x14ac:dyDescent="0.25">
      <c r="A1689" s="237"/>
      <c r="B1689" s="239"/>
      <c r="C1689" s="241"/>
    </row>
    <row r="1690" spans="1:3" x14ac:dyDescent="0.25">
      <c r="A1690" s="236" t="s">
        <v>1078</v>
      </c>
      <c r="B1690" s="238">
        <v>0</v>
      </c>
      <c r="C1690" s="240">
        <v>0.19</v>
      </c>
    </row>
    <row r="1691" spans="1:3" ht="15" customHeight="1" x14ac:dyDescent="0.25">
      <c r="A1691" s="237"/>
      <c r="B1691" s="239"/>
      <c r="C1691" s="241"/>
    </row>
    <row r="1692" spans="1:3" x14ac:dyDescent="0.25">
      <c r="A1692" s="236" t="s">
        <v>1077</v>
      </c>
      <c r="B1692" s="238">
        <v>0</v>
      </c>
      <c r="C1692" s="240">
        <v>0.19</v>
      </c>
    </row>
    <row r="1693" spans="1:3" ht="15" customHeight="1" x14ac:dyDescent="0.25">
      <c r="A1693" s="237"/>
      <c r="B1693" s="239"/>
      <c r="C1693" s="241"/>
    </row>
    <row r="1694" spans="1:3" x14ac:dyDescent="0.25">
      <c r="A1694" s="236" t="s">
        <v>1076</v>
      </c>
      <c r="B1694" s="238">
        <v>0</v>
      </c>
      <c r="C1694" s="240">
        <v>0.15</v>
      </c>
    </row>
    <row r="1695" spans="1:3" ht="15" customHeight="1" x14ac:dyDescent="0.25">
      <c r="A1695" s="237"/>
      <c r="B1695" s="239"/>
      <c r="C1695" s="241"/>
    </row>
    <row r="1696" spans="1:3" x14ac:dyDescent="0.25">
      <c r="A1696" s="236" t="s">
        <v>1075</v>
      </c>
      <c r="B1696" s="238">
        <v>0</v>
      </c>
      <c r="C1696" s="240">
        <v>0.11</v>
      </c>
    </row>
    <row r="1697" spans="1:3" ht="15" customHeight="1" x14ac:dyDescent="0.25">
      <c r="A1697" s="237"/>
      <c r="B1697" s="239"/>
      <c r="C1697" s="241"/>
    </row>
    <row r="1698" spans="1:3" x14ac:dyDescent="0.25">
      <c r="A1698" s="236" t="s">
        <v>1074</v>
      </c>
      <c r="B1698" s="238">
        <v>0</v>
      </c>
      <c r="C1698" s="240">
        <v>0.14000000000000001</v>
      </c>
    </row>
    <row r="1699" spans="1:3" ht="15" customHeight="1" x14ac:dyDescent="0.25">
      <c r="A1699" s="237"/>
      <c r="B1699" s="239"/>
      <c r="C1699" s="241"/>
    </row>
    <row r="1700" spans="1:3" x14ac:dyDescent="0.25">
      <c r="A1700" s="236" t="s">
        <v>1073</v>
      </c>
      <c r="B1700" s="238">
        <v>0</v>
      </c>
      <c r="C1700" s="240">
        <v>0.03</v>
      </c>
    </row>
    <row r="1701" spans="1:3" ht="15" customHeight="1" x14ac:dyDescent="0.25">
      <c r="A1701" s="237"/>
      <c r="B1701" s="239"/>
      <c r="C1701" s="241"/>
    </row>
    <row r="1702" spans="1:3" x14ac:dyDescent="0.25">
      <c r="A1702" s="236" t="s">
        <v>1072</v>
      </c>
      <c r="B1702" s="238">
        <v>0</v>
      </c>
      <c r="C1702" s="240">
        <v>0.15</v>
      </c>
    </row>
    <row r="1703" spans="1:3" ht="15" customHeight="1" x14ac:dyDescent="0.25">
      <c r="A1703" s="237"/>
      <c r="B1703" s="239"/>
      <c r="C1703" s="241"/>
    </row>
    <row r="1704" spans="1:3" x14ac:dyDescent="0.25">
      <c r="A1704" s="236" t="s">
        <v>1071</v>
      </c>
      <c r="B1704" s="238">
        <v>0</v>
      </c>
      <c r="C1704" s="240">
        <v>0.17</v>
      </c>
    </row>
    <row r="1705" spans="1:3" ht="15" customHeight="1" x14ac:dyDescent="0.25">
      <c r="A1705" s="237"/>
      <c r="B1705" s="239"/>
      <c r="C1705" s="241"/>
    </row>
    <row r="1706" spans="1:3" x14ac:dyDescent="0.25">
      <c r="A1706" s="236" t="s">
        <v>1070</v>
      </c>
      <c r="B1706" s="238">
        <v>0</v>
      </c>
      <c r="C1706" s="240">
        <v>0.2</v>
      </c>
    </row>
    <row r="1707" spans="1:3" ht="15" customHeight="1" x14ac:dyDescent="0.25">
      <c r="A1707" s="237"/>
      <c r="B1707" s="239"/>
      <c r="C1707" s="241"/>
    </row>
    <row r="1708" spans="1:3" x14ac:dyDescent="0.25">
      <c r="A1708" s="236" t="s">
        <v>1069</v>
      </c>
      <c r="B1708" s="238">
        <v>0</v>
      </c>
      <c r="C1708" s="240">
        <v>0.21</v>
      </c>
    </row>
    <row r="1709" spans="1:3" ht="15" customHeight="1" x14ac:dyDescent="0.25">
      <c r="A1709" s="237"/>
      <c r="B1709" s="239"/>
      <c r="C1709" s="241"/>
    </row>
    <row r="1710" spans="1:3" x14ac:dyDescent="0.25">
      <c r="A1710" s="236" t="s">
        <v>1068</v>
      </c>
      <c r="B1710" s="238">
        <v>0</v>
      </c>
      <c r="C1710" s="240">
        <v>0.18</v>
      </c>
    </row>
    <row r="1711" spans="1:3" ht="15" customHeight="1" x14ac:dyDescent="0.25">
      <c r="A1711" s="237"/>
      <c r="B1711" s="239"/>
      <c r="C1711" s="241"/>
    </row>
    <row r="1712" spans="1:3" x14ac:dyDescent="0.25">
      <c r="A1712" s="236" t="s">
        <v>1067</v>
      </c>
      <c r="B1712" s="238">
        <v>0</v>
      </c>
      <c r="C1712" s="240">
        <v>0.15</v>
      </c>
    </row>
    <row r="1713" spans="1:3" ht="15" customHeight="1" x14ac:dyDescent="0.25">
      <c r="A1713" s="237"/>
      <c r="B1713" s="239"/>
      <c r="C1713" s="241"/>
    </row>
    <row r="1714" spans="1:3" x14ac:dyDescent="0.25">
      <c r="A1714" s="236" t="s">
        <v>1066</v>
      </c>
      <c r="B1714" s="238">
        <v>0</v>
      </c>
      <c r="C1714" s="240">
        <v>0.17</v>
      </c>
    </row>
    <row r="1715" spans="1:3" ht="15" customHeight="1" x14ac:dyDescent="0.25">
      <c r="A1715" s="237"/>
      <c r="B1715" s="239"/>
      <c r="C1715" s="241"/>
    </row>
    <row r="1716" spans="1:3" x14ac:dyDescent="0.25">
      <c r="A1716" s="236" t="s">
        <v>1065</v>
      </c>
      <c r="B1716" s="238">
        <v>0</v>
      </c>
      <c r="C1716" s="240">
        <v>0.13</v>
      </c>
    </row>
    <row r="1717" spans="1:3" ht="15" customHeight="1" x14ac:dyDescent="0.25">
      <c r="A1717" s="237"/>
      <c r="B1717" s="239"/>
      <c r="C1717" s="241"/>
    </row>
    <row r="1718" spans="1:3" x14ac:dyDescent="0.25">
      <c r="A1718" s="236" t="s">
        <v>1064</v>
      </c>
      <c r="B1718" s="238">
        <v>0</v>
      </c>
      <c r="C1718" s="240">
        <v>0.04</v>
      </c>
    </row>
    <row r="1719" spans="1:3" ht="15" customHeight="1" x14ac:dyDescent="0.25">
      <c r="A1719" s="237"/>
      <c r="B1719" s="239"/>
      <c r="C1719" s="241"/>
    </row>
    <row r="1720" spans="1:3" x14ac:dyDescent="0.25">
      <c r="A1720" s="236" t="s">
        <v>1063</v>
      </c>
      <c r="B1720" s="238">
        <v>0</v>
      </c>
      <c r="C1720" s="240">
        <v>0.05</v>
      </c>
    </row>
    <row r="1721" spans="1:3" ht="15" customHeight="1" x14ac:dyDescent="0.25">
      <c r="A1721" s="237"/>
      <c r="B1721" s="239"/>
      <c r="C1721" s="241"/>
    </row>
    <row r="1722" spans="1:3" x14ac:dyDescent="0.25">
      <c r="A1722" s="236" t="s">
        <v>1062</v>
      </c>
      <c r="B1722" s="238">
        <v>0</v>
      </c>
      <c r="C1722" s="240">
        <v>0.13</v>
      </c>
    </row>
    <row r="1723" spans="1:3" ht="15" customHeight="1" x14ac:dyDescent="0.25">
      <c r="A1723" s="237"/>
      <c r="B1723" s="239"/>
      <c r="C1723" s="241"/>
    </row>
    <row r="1724" spans="1:3" x14ac:dyDescent="0.25">
      <c r="A1724" s="236" t="s">
        <v>1061</v>
      </c>
      <c r="B1724" s="238">
        <v>0</v>
      </c>
      <c r="C1724" s="240">
        <v>0.13</v>
      </c>
    </row>
    <row r="1725" spans="1:3" ht="15" customHeight="1" x14ac:dyDescent="0.25">
      <c r="A1725" s="237"/>
      <c r="B1725" s="239"/>
      <c r="C1725" s="241"/>
    </row>
    <row r="1726" spans="1:3" x14ac:dyDescent="0.25">
      <c r="A1726" s="236" t="s">
        <v>1060</v>
      </c>
      <c r="B1726" s="238">
        <v>0</v>
      </c>
      <c r="C1726" s="240">
        <v>0.13</v>
      </c>
    </row>
    <row r="1727" spans="1:3" ht="15" customHeight="1" x14ac:dyDescent="0.25">
      <c r="A1727" s="237"/>
      <c r="B1727" s="239"/>
      <c r="C1727" s="241"/>
    </row>
    <row r="1728" spans="1:3" x14ac:dyDescent="0.25">
      <c r="A1728" s="236" t="s">
        <v>1059</v>
      </c>
      <c r="B1728" s="238">
        <v>0</v>
      </c>
      <c r="C1728" s="240">
        <v>0.18</v>
      </c>
    </row>
    <row r="1729" spans="1:3" ht="15" customHeight="1" x14ac:dyDescent="0.25">
      <c r="A1729" s="237"/>
      <c r="B1729" s="239"/>
      <c r="C1729" s="241"/>
    </row>
    <row r="1730" spans="1:3" x14ac:dyDescent="0.25">
      <c r="A1730" s="236" t="s">
        <v>1058</v>
      </c>
      <c r="B1730" s="238">
        <v>0</v>
      </c>
      <c r="C1730" s="240">
        <v>0.2</v>
      </c>
    </row>
    <row r="1731" spans="1:3" ht="15" customHeight="1" x14ac:dyDescent="0.25">
      <c r="A1731" s="237"/>
      <c r="B1731" s="239"/>
      <c r="C1731" s="241"/>
    </row>
    <row r="1732" spans="1:3" x14ac:dyDescent="0.25">
      <c r="A1732" s="236" t="s">
        <v>1057</v>
      </c>
      <c r="B1732" s="238">
        <v>0</v>
      </c>
      <c r="C1732" s="240">
        <v>0.11</v>
      </c>
    </row>
    <row r="1733" spans="1:3" ht="15" customHeight="1" x14ac:dyDescent="0.25">
      <c r="A1733" s="237"/>
      <c r="B1733" s="239"/>
      <c r="C1733" s="241"/>
    </row>
    <row r="1734" spans="1:3" x14ac:dyDescent="0.25">
      <c r="A1734" s="236" t="s">
        <v>1056</v>
      </c>
      <c r="B1734" s="238">
        <v>0</v>
      </c>
      <c r="C1734" s="240">
        <v>0.04</v>
      </c>
    </row>
    <row r="1735" spans="1:3" ht="15" customHeight="1" x14ac:dyDescent="0.25">
      <c r="A1735" s="237"/>
      <c r="B1735" s="239"/>
      <c r="C1735" s="241"/>
    </row>
    <row r="1736" spans="1:3" x14ac:dyDescent="0.25">
      <c r="A1736" s="236" t="s">
        <v>1055</v>
      </c>
      <c r="B1736" s="238">
        <v>0</v>
      </c>
      <c r="C1736" s="240">
        <v>0.04</v>
      </c>
    </row>
    <row r="1737" spans="1:3" ht="15" customHeight="1" x14ac:dyDescent="0.25">
      <c r="A1737" s="237"/>
      <c r="B1737" s="239"/>
      <c r="C1737" s="241"/>
    </row>
    <row r="1738" spans="1:3" x14ac:dyDescent="0.25">
      <c r="A1738" s="236" t="s">
        <v>1054</v>
      </c>
      <c r="B1738" s="238">
        <v>0</v>
      </c>
      <c r="C1738" s="240">
        <v>0.1</v>
      </c>
    </row>
    <row r="1739" spans="1:3" ht="15" customHeight="1" x14ac:dyDescent="0.25">
      <c r="A1739" s="237"/>
      <c r="B1739" s="239"/>
      <c r="C1739" s="241"/>
    </row>
    <row r="1740" spans="1:3" x14ac:dyDescent="0.25">
      <c r="A1740" s="236" t="s">
        <v>1053</v>
      </c>
      <c r="B1740" s="238">
        <v>0</v>
      </c>
      <c r="C1740" s="240">
        <v>0.1</v>
      </c>
    </row>
    <row r="1741" spans="1:3" ht="15" customHeight="1" x14ac:dyDescent="0.25">
      <c r="A1741" s="237"/>
      <c r="B1741" s="239"/>
      <c r="C1741" s="241"/>
    </row>
    <row r="1742" spans="1:3" x14ac:dyDescent="0.25">
      <c r="A1742" s="236" t="s">
        <v>1052</v>
      </c>
      <c r="B1742" s="238">
        <v>0</v>
      </c>
      <c r="C1742" s="240">
        <v>0.13</v>
      </c>
    </row>
    <row r="1743" spans="1:3" ht="15" customHeight="1" x14ac:dyDescent="0.25">
      <c r="A1743" s="237"/>
      <c r="B1743" s="239"/>
      <c r="C1743" s="241"/>
    </row>
    <row r="1744" spans="1:3" x14ac:dyDescent="0.25">
      <c r="A1744" s="236" t="s">
        <v>1051</v>
      </c>
      <c r="B1744" s="238">
        <v>0</v>
      </c>
      <c r="C1744" s="240">
        <v>0.18</v>
      </c>
    </row>
    <row r="1745" spans="1:3" ht="15" customHeight="1" x14ac:dyDescent="0.25">
      <c r="A1745" s="237"/>
      <c r="B1745" s="239"/>
      <c r="C1745" s="241"/>
    </row>
    <row r="1746" spans="1:3" x14ac:dyDescent="0.25">
      <c r="A1746" s="236" t="s">
        <v>1050</v>
      </c>
      <c r="B1746" s="238">
        <v>0</v>
      </c>
      <c r="C1746" s="240">
        <v>0.16</v>
      </c>
    </row>
    <row r="1747" spans="1:3" ht="15" customHeight="1" x14ac:dyDescent="0.25">
      <c r="A1747" s="237"/>
      <c r="B1747" s="239"/>
      <c r="C1747" s="241"/>
    </row>
    <row r="1748" spans="1:3" x14ac:dyDescent="0.25">
      <c r="A1748" s="236" t="s">
        <v>1049</v>
      </c>
      <c r="B1748" s="238">
        <v>0</v>
      </c>
      <c r="C1748" s="240">
        <v>0.17</v>
      </c>
    </row>
    <row r="1749" spans="1:3" ht="15" customHeight="1" x14ac:dyDescent="0.25">
      <c r="A1749" s="237"/>
      <c r="B1749" s="239"/>
      <c r="C1749" s="241"/>
    </row>
    <row r="1750" spans="1:3" x14ac:dyDescent="0.25">
      <c r="A1750" s="236" t="s">
        <v>1048</v>
      </c>
      <c r="B1750" s="238">
        <v>0</v>
      </c>
      <c r="C1750" s="240">
        <v>0.18</v>
      </c>
    </row>
    <row r="1751" spans="1:3" ht="15" customHeight="1" x14ac:dyDescent="0.25">
      <c r="A1751" s="237"/>
      <c r="B1751" s="239"/>
      <c r="C1751" s="241"/>
    </row>
    <row r="1752" spans="1:3" x14ac:dyDescent="0.25">
      <c r="A1752" s="236" t="s">
        <v>1047</v>
      </c>
      <c r="B1752" s="238">
        <v>0</v>
      </c>
      <c r="C1752" s="240">
        <v>0.19</v>
      </c>
    </row>
    <row r="1753" spans="1:3" ht="15" customHeight="1" x14ac:dyDescent="0.25">
      <c r="A1753" s="237"/>
      <c r="B1753" s="239"/>
      <c r="C1753" s="241"/>
    </row>
    <row r="1754" spans="1:3" x14ac:dyDescent="0.25">
      <c r="A1754" s="236" t="s">
        <v>1046</v>
      </c>
      <c r="B1754" s="238">
        <v>0</v>
      </c>
      <c r="C1754" s="240">
        <v>0.13</v>
      </c>
    </row>
    <row r="1755" spans="1:3" ht="15" customHeight="1" x14ac:dyDescent="0.25">
      <c r="A1755" s="237"/>
      <c r="B1755" s="239"/>
      <c r="C1755" s="241"/>
    </row>
    <row r="1756" spans="1:3" x14ac:dyDescent="0.25">
      <c r="A1756" s="236" t="s">
        <v>1045</v>
      </c>
      <c r="B1756" s="238">
        <v>0</v>
      </c>
      <c r="C1756" s="240">
        <v>0.17</v>
      </c>
    </row>
    <row r="1757" spans="1:3" ht="15" customHeight="1" x14ac:dyDescent="0.25">
      <c r="A1757" s="237"/>
      <c r="B1757" s="239"/>
      <c r="C1757" s="241"/>
    </row>
    <row r="1758" spans="1:3" x14ac:dyDescent="0.25">
      <c r="A1758" s="236" t="s">
        <v>1044</v>
      </c>
      <c r="B1758" s="238">
        <v>0</v>
      </c>
      <c r="C1758" s="240">
        <v>0.18</v>
      </c>
    </row>
    <row r="1759" spans="1:3" ht="15" customHeight="1" x14ac:dyDescent="0.25">
      <c r="A1759" s="237"/>
      <c r="B1759" s="239"/>
      <c r="C1759" s="241"/>
    </row>
    <row r="1760" spans="1:3" x14ac:dyDescent="0.25">
      <c r="A1760" s="236" t="s">
        <v>1043</v>
      </c>
      <c r="B1760" s="238">
        <v>0</v>
      </c>
      <c r="C1760" s="240">
        <v>0.15</v>
      </c>
    </row>
    <row r="1761" spans="1:3" ht="15" customHeight="1" x14ac:dyDescent="0.25">
      <c r="A1761" s="237"/>
      <c r="B1761" s="239"/>
      <c r="C1761" s="241"/>
    </row>
    <row r="1762" spans="1:3" x14ac:dyDescent="0.25">
      <c r="A1762" s="236" t="s">
        <v>1042</v>
      </c>
      <c r="B1762" s="238">
        <v>0</v>
      </c>
      <c r="C1762" s="240">
        <v>0.2</v>
      </c>
    </row>
    <row r="1763" spans="1:3" ht="15" customHeight="1" x14ac:dyDescent="0.25">
      <c r="A1763" s="237"/>
      <c r="B1763" s="239"/>
      <c r="C1763" s="241"/>
    </row>
    <row r="1764" spans="1:3" x14ac:dyDescent="0.25">
      <c r="A1764" s="236" t="s">
        <v>1041</v>
      </c>
      <c r="B1764" s="238">
        <v>0</v>
      </c>
      <c r="C1764" s="240">
        <v>0.18</v>
      </c>
    </row>
    <row r="1765" spans="1:3" ht="15" customHeight="1" x14ac:dyDescent="0.25">
      <c r="A1765" s="237"/>
      <c r="B1765" s="239"/>
      <c r="C1765" s="241"/>
    </row>
    <row r="1766" spans="1:3" x14ac:dyDescent="0.25">
      <c r="A1766" s="236" t="s">
        <v>1040</v>
      </c>
      <c r="B1766" s="238">
        <v>0</v>
      </c>
      <c r="C1766" s="240">
        <v>0.2</v>
      </c>
    </row>
    <row r="1767" spans="1:3" ht="15" customHeight="1" x14ac:dyDescent="0.25">
      <c r="A1767" s="237"/>
      <c r="B1767" s="239"/>
      <c r="C1767" s="241"/>
    </row>
    <row r="1768" spans="1:3" x14ac:dyDescent="0.25">
      <c r="A1768" s="236" t="s">
        <v>1039</v>
      </c>
      <c r="B1768" s="238">
        <v>0</v>
      </c>
      <c r="C1768" s="240">
        <v>0.17</v>
      </c>
    </row>
    <row r="1769" spans="1:3" ht="15" customHeight="1" x14ac:dyDescent="0.25">
      <c r="A1769" s="237"/>
      <c r="B1769" s="239"/>
      <c r="C1769" s="241"/>
    </row>
    <row r="1770" spans="1:3" x14ac:dyDescent="0.25">
      <c r="A1770" s="236" t="s">
        <v>1038</v>
      </c>
      <c r="B1770" s="238">
        <v>0</v>
      </c>
      <c r="C1770" s="240">
        <v>0.16</v>
      </c>
    </row>
    <row r="1771" spans="1:3" ht="15" customHeight="1" x14ac:dyDescent="0.25">
      <c r="A1771" s="237"/>
      <c r="B1771" s="239"/>
      <c r="C1771" s="241"/>
    </row>
    <row r="1772" spans="1:3" x14ac:dyDescent="0.25">
      <c r="A1772" s="236" t="s">
        <v>1037</v>
      </c>
      <c r="B1772" s="238">
        <v>0</v>
      </c>
      <c r="C1772" s="240">
        <v>0.17</v>
      </c>
    </row>
    <row r="1773" spans="1:3" ht="15" customHeight="1" x14ac:dyDescent="0.25">
      <c r="A1773" s="237"/>
      <c r="B1773" s="239"/>
      <c r="C1773" s="241"/>
    </row>
    <row r="1774" spans="1:3" x14ac:dyDescent="0.25">
      <c r="A1774" s="236" t="s">
        <v>1036</v>
      </c>
      <c r="B1774" s="238">
        <v>0</v>
      </c>
      <c r="C1774" s="240">
        <v>0.19</v>
      </c>
    </row>
    <row r="1775" spans="1:3" ht="15" customHeight="1" x14ac:dyDescent="0.25">
      <c r="A1775" s="237"/>
      <c r="B1775" s="239"/>
      <c r="C1775" s="241"/>
    </row>
    <row r="1776" spans="1:3" x14ac:dyDescent="0.25">
      <c r="A1776" s="236" t="s">
        <v>1035</v>
      </c>
      <c r="B1776" s="238">
        <v>0</v>
      </c>
      <c r="C1776" s="240">
        <v>0.18</v>
      </c>
    </row>
    <row r="1777" spans="1:3" ht="15" customHeight="1" x14ac:dyDescent="0.25">
      <c r="A1777" s="237"/>
      <c r="B1777" s="239"/>
      <c r="C1777" s="241"/>
    </row>
    <row r="1778" spans="1:3" x14ac:dyDescent="0.25">
      <c r="A1778" s="236" t="s">
        <v>1034</v>
      </c>
      <c r="B1778" s="238">
        <v>0</v>
      </c>
      <c r="C1778" s="240">
        <v>0.16</v>
      </c>
    </row>
    <row r="1779" spans="1:3" ht="15" customHeight="1" x14ac:dyDescent="0.25">
      <c r="A1779" s="237"/>
      <c r="B1779" s="239"/>
      <c r="C1779" s="241"/>
    </row>
    <row r="1780" spans="1:3" x14ac:dyDescent="0.25">
      <c r="A1780" s="236" t="s">
        <v>1033</v>
      </c>
      <c r="B1780" s="238">
        <v>0</v>
      </c>
      <c r="C1780" s="240">
        <v>0.15</v>
      </c>
    </row>
    <row r="1781" spans="1:3" ht="15" customHeight="1" x14ac:dyDescent="0.25">
      <c r="A1781" s="237"/>
      <c r="B1781" s="239"/>
      <c r="C1781" s="241"/>
    </row>
    <row r="1782" spans="1:3" x14ac:dyDescent="0.25">
      <c r="A1782" s="236" t="s">
        <v>1032</v>
      </c>
      <c r="B1782" s="238">
        <v>0</v>
      </c>
      <c r="C1782" s="240">
        <v>7.0000000000000007E-2</v>
      </c>
    </row>
    <row r="1783" spans="1:3" ht="15" customHeight="1" x14ac:dyDescent="0.25">
      <c r="A1783" s="237"/>
      <c r="B1783" s="239"/>
      <c r="C1783" s="241"/>
    </row>
    <row r="1784" spans="1:3" x14ac:dyDescent="0.25">
      <c r="A1784" s="236" t="s">
        <v>1031</v>
      </c>
      <c r="B1784" s="238">
        <v>0</v>
      </c>
      <c r="C1784" s="240">
        <v>0.1</v>
      </c>
    </row>
    <row r="1785" spans="1:3" ht="15" customHeight="1" x14ac:dyDescent="0.25">
      <c r="A1785" s="237"/>
      <c r="B1785" s="239"/>
      <c r="C1785" s="241"/>
    </row>
    <row r="1786" spans="1:3" x14ac:dyDescent="0.25">
      <c r="A1786" s="236" t="s">
        <v>1030</v>
      </c>
      <c r="B1786" s="238">
        <v>0</v>
      </c>
      <c r="C1786" s="240">
        <v>0.16</v>
      </c>
    </row>
    <row r="1787" spans="1:3" ht="15" customHeight="1" x14ac:dyDescent="0.25">
      <c r="A1787" s="237"/>
      <c r="B1787" s="239"/>
      <c r="C1787" s="241"/>
    </row>
    <row r="1788" spans="1:3" x14ac:dyDescent="0.25">
      <c r="A1788" s="236" t="s">
        <v>1029</v>
      </c>
      <c r="B1788" s="238">
        <v>0</v>
      </c>
      <c r="C1788" s="240">
        <v>0.19</v>
      </c>
    </row>
    <row r="1789" spans="1:3" ht="15" customHeight="1" x14ac:dyDescent="0.25">
      <c r="A1789" s="237"/>
      <c r="B1789" s="239"/>
      <c r="C1789" s="241"/>
    </row>
    <row r="1790" spans="1:3" x14ac:dyDescent="0.25">
      <c r="A1790" s="236" t="s">
        <v>1028</v>
      </c>
      <c r="B1790" s="238">
        <v>0</v>
      </c>
      <c r="C1790" s="240">
        <v>0.2</v>
      </c>
    </row>
    <row r="1791" spans="1:3" ht="15" customHeight="1" x14ac:dyDescent="0.25">
      <c r="A1791" s="237"/>
      <c r="B1791" s="239"/>
      <c r="C1791" s="241"/>
    </row>
    <row r="1792" spans="1:3" x14ac:dyDescent="0.25">
      <c r="A1792" s="236" t="s">
        <v>1027</v>
      </c>
      <c r="B1792" s="238">
        <v>0</v>
      </c>
      <c r="C1792" s="240">
        <v>0.21</v>
      </c>
    </row>
    <row r="1793" spans="1:3" ht="15" customHeight="1" x14ac:dyDescent="0.25">
      <c r="A1793" s="237"/>
      <c r="B1793" s="239"/>
      <c r="C1793" s="241"/>
    </row>
    <row r="1794" spans="1:3" x14ac:dyDescent="0.25">
      <c r="A1794" s="236" t="s">
        <v>1026</v>
      </c>
      <c r="B1794" s="238">
        <v>0</v>
      </c>
      <c r="C1794" s="240">
        <v>0.19</v>
      </c>
    </row>
    <row r="1795" spans="1:3" ht="15" customHeight="1" x14ac:dyDescent="0.25">
      <c r="A1795" s="237"/>
      <c r="B1795" s="239"/>
      <c r="C1795" s="241"/>
    </row>
    <row r="1796" spans="1:3" x14ac:dyDescent="0.25">
      <c r="A1796" s="236" t="s">
        <v>1025</v>
      </c>
      <c r="B1796" s="238">
        <v>0</v>
      </c>
      <c r="C1796" s="240">
        <v>0.2</v>
      </c>
    </row>
    <row r="1797" spans="1:3" ht="15" customHeight="1" x14ac:dyDescent="0.25">
      <c r="A1797" s="237"/>
      <c r="B1797" s="239"/>
      <c r="C1797" s="241"/>
    </row>
    <row r="1798" spans="1:3" x14ac:dyDescent="0.25">
      <c r="A1798" s="236" t="s">
        <v>1024</v>
      </c>
      <c r="B1798" s="238">
        <v>0</v>
      </c>
      <c r="C1798" s="240">
        <v>0.14000000000000001</v>
      </c>
    </row>
    <row r="1799" spans="1:3" ht="15" customHeight="1" x14ac:dyDescent="0.25">
      <c r="A1799" s="237"/>
      <c r="B1799" s="239"/>
      <c r="C1799" s="241"/>
    </row>
    <row r="1800" spans="1:3" x14ac:dyDescent="0.25">
      <c r="A1800" s="236" t="s">
        <v>1023</v>
      </c>
      <c r="B1800" s="238">
        <v>0</v>
      </c>
      <c r="C1800" s="240">
        <v>0.12</v>
      </c>
    </row>
    <row r="1801" spans="1:3" ht="15" customHeight="1" x14ac:dyDescent="0.25">
      <c r="A1801" s="237"/>
      <c r="B1801" s="239"/>
      <c r="C1801" s="241"/>
    </row>
    <row r="1802" spans="1:3" x14ac:dyDescent="0.25">
      <c r="A1802" s="236" t="s">
        <v>1022</v>
      </c>
      <c r="B1802" s="238">
        <v>0</v>
      </c>
      <c r="C1802" s="240">
        <v>0.1</v>
      </c>
    </row>
    <row r="1803" spans="1:3" ht="15" customHeight="1" x14ac:dyDescent="0.25">
      <c r="A1803" s="237"/>
      <c r="B1803" s="239"/>
      <c r="C1803" s="241"/>
    </row>
    <row r="1804" spans="1:3" x14ac:dyDescent="0.25">
      <c r="A1804" s="236" t="s">
        <v>1021</v>
      </c>
      <c r="B1804" s="238">
        <v>0</v>
      </c>
      <c r="C1804" s="240">
        <v>0.05</v>
      </c>
    </row>
    <row r="1805" spans="1:3" ht="15" customHeight="1" x14ac:dyDescent="0.25">
      <c r="A1805" s="237"/>
      <c r="B1805" s="239"/>
      <c r="C1805" s="241"/>
    </row>
    <row r="1806" spans="1:3" x14ac:dyDescent="0.25">
      <c r="A1806" s="236" t="s">
        <v>1020</v>
      </c>
      <c r="B1806" s="238">
        <v>0</v>
      </c>
      <c r="C1806" s="240">
        <v>0.19</v>
      </c>
    </row>
    <row r="1807" spans="1:3" ht="15" customHeight="1" x14ac:dyDescent="0.25">
      <c r="A1807" s="237"/>
      <c r="B1807" s="239"/>
      <c r="C1807" s="241"/>
    </row>
    <row r="1808" spans="1:3" x14ac:dyDescent="0.25">
      <c r="A1808" s="236" t="s">
        <v>1019</v>
      </c>
      <c r="B1808" s="238">
        <v>0</v>
      </c>
      <c r="C1808" s="240">
        <v>0.2</v>
      </c>
    </row>
    <row r="1809" spans="1:3" ht="15" customHeight="1" x14ac:dyDescent="0.25">
      <c r="A1809" s="237"/>
      <c r="B1809" s="239"/>
      <c r="C1809" s="241"/>
    </row>
    <row r="1810" spans="1:3" x14ac:dyDescent="0.25">
      <c r="A1810" s="236" t="s">
        <v>1018</v>
      </c>
      <c r="B1810" s="238">
        <v>0</v>
      </c>
      <c r="C1810" s="240">
        <v>0.21</v>
      </c>
    </row>
    <row r="1811" spans="1:3" ht="15" customHeight="1" x14ac:dyDescent="0.25">
      <c r="A1811" s="237"/>
      <c r="B1811" s="239"/>
      <c r="C1811" s="241"/>
    </row>
    <row r="1812" spans="1:3" x14ac:dyDescent="0.25">
      <c r="A1812" s="236" t="s">
        <v>1017</v>
      </c>
      <c r="B1812" s="238">
        <v>0</v>
      </c>
      <c r="C1812" s="240">
        <v>0.18</v>
      </c>
    </row>
    <row r="1813" spans="1:3" ht="15" customHeight="1" x14ac:dyDescent="0.25">
      <c r="A1813" s="237"/>
      <c r="B1813" s="239"/>
      <c r="C1813" s="241"/>
    </row>
    <row r="1814" spans="1:3" x14ac:dyDescent="0.25">
      <c r="A1814" s="236" t="s">
        <v>1016</v>
      </c>
      <c r="B1814" s="238">
        <v>0</v>
      </c>
      <c r="C1814" s="240">
        <v>0.14000000000000001</v>
      </c>
    </row>
    <row r="1815" spans="1:3" ht="15" customHeight="1" x14ac:dyDescent="0.25">
      <c r="A1815" s="237"/>
      <c r="B1815" s="239"/>
      <c r="C1815" s="241"/>
    </row>
    <row r="1816" spans="1:3" x14ac:dyDescent="0.25">
      <c r="A1816" s="236" t="s">
        <v>1015</v>
      </c>
      <c r="B1816" s="238">
        <v>0</v>
      </c>
      <c r="C1816" s="240">
        <v>0.15</v>
      </c>
    </row>
    <row r="1817" spans="1:3" ht="15" customHeight="1" x14ac:dyDescent="0.25">
      <c r="A1817" s="237"/>
      <c r="B1817" s="239"/>
      <c r="C1817" s="241"/>
    </row>
    <row r="1818" spans="1:3" x14ac:dyDescent="0.25">
      <c r="A1818" s="236" t="s">
        <v>1014</v>
      </c>
      <c r="B1818" s="238">
        <v>0</v>
      </c>
      <c r="C1818" s="240">
        <v>0.13</v>
      </c>
    </row>
    <row r="1819" spans="1:3" ht="15" customHeight="1" x14ac:dyDescent="0.25">
      <c r="A1819" s="237"/>
      <c r="B1819" s="239"/>
      <c r="C1819" s="241"/>
    </row>
    <row r="1820" spans="1:3" x14ac:dyDescent="0.25">
      <c r="A1820" s="236" t="s">
        <v>1013</v>
      </c>
      <c r="B1820" s="238">
        <v>0</v>
      </c>
      <c r="C1820" s="240">
        <v>0.16</v>
      </c>
    </row>
    <row r="1821" spans="1:3" ht="15" customHeight="1" x14ac:dyDescent="0.25">
      <c r="A1821" s="237"/>
      <c r="B1821" s="239"/>
      <c r="C1821" s="241"/>
    </row>
    <row r="1822" spans="1:3" x14ac:dyDescent="0.25">
      <c r="A1822" s="236" t="s">
        <v>1012</v>
      </c>
      <c r="B1822" s="238">
        <v>0</v>
      </c>
      <c r="C1822" s="240">
        <v>0.05</v>
      </c>
    </row>
    <row r="1823" spans="1:3" ht="15" customHeight="1" x14ac:dyDescent="0.25">
      <c r="A1823" s="237"/>
      <c r="B1823" s="239"/>
      <c r="C1823" s="241"/>
    </row>
    <row r="1824" spans="1:3" x14ac:dyDescent="0.25">
      <c r="A1824" s="236" t="s">
        <v>1011</v>
      </c>
      <c r="B1824" s="238">
        <v>0</v>
      </c>
      <c r="C1824" s="240">
        <v>0.14000000000000001</v>
      </c>
    </row>
    <row r="1825" spans="1:3" ht="15" customHeight="1" x14ac:dyDescent="0.25">
      <c r="A1825" s="237"/>
      <c r="B1825" s="239"/>
      <c r="C1825" s="241"/>
    </row>
    <row r="1826" spans="1:3" x14ac:dyDescent="0.25">
      <c r="A1826" s="236" t="s">
        <v>1010</v>
      </c>
      <c r="B1826" s="238">
        <v>0</v>
      </c>
      <c r="C1826" s="240">
        <v>0.04</v>
      </c>
    </row>
    <row r="1827" spans="1:3" ht="15" customHeight="1" x14ac:dyDescent="0.25">
      <c r="A1827" s="237"/>
      <c r="B1827" s="239"/>
      <c r="C1827" s="241"/>
    </row>
    <row r="1828" spans="1:3" x14ac:dyDescent="0.25">
      <c r="A1828" s="236" t="s">
        <v>1009</v>
      </c>
      <c r="B1828" s="238">
        <v>0</v>
      </c>
      <c r="C1828" s="240">
        <v>0.1</v>
      </c>
    </row>
    <row r="1829" spans="1:3" ht="15" customHeight="1" x14ac:dyDescent="0.25">
      <c r="A1829" s="237"/>
      <c r="B1829" s="239"/>
      <c r="C1829" s="241"/>
    </row>
    <row r="1830" spans="1:3" x14ac:dyDescent="0.25">
      <c r="A1830" s="236" t="s">
        <v>1008</v>
      </c>
      <c r="B1830" s="238">
        <v>0</v>
      </c>
      <c r="C1830" s="240">
        <v>0.21</v>
      </c>
    </row>
    <row r="1831" spans="1:3" ht="15" customHeight="1" x14ac:dyDescent="0.25">
      <c r="A1831" s="237"/>
      <c r="B1831" s="239"/>
      <c r="C1831" s="241"/>
    </row>
    <row r="1832" spans="1:3" x14ac:dyDescent="0.25">
      <c r="A1832" s="236" t="s">
        <v>1007</v>
      </c>
      <c r="B1832" s="238">
        <v>0</v>
      </c>
      <c r="C1832" s="240">
        <v>0.17</v>
      </c>
    </row>
    <row r="1833" spans="1:3" ht="15" customHeight="1" x14ac:dyDescent="0.25">
      <c r="A1833" s="237"/>
      <c r="B1833" s="239"/>
      <c r="C1833" s="241"/>
    </row>
    <row r="1834" spans="1:3" x14ac:dyDescent="0.25">
      <c r="A1834" s="236" t="s">
        <v>1006</v>
      </c>
      <c r="B1834" s="238">
        <v>0</v>
      </c>
      <c r="C1834" s="240">
        <v>0.15</v>
      </c>
    </row>
    <row r="1835" spans="1:3" ht="15" customHeight="1" x14ac:dyDescent="0.25">
      <c r="A1835" s="237"/>
      <c r="B1835" s="239"/>
      <c r="C1835" s="241"/>
    </row>
    <row r="1836" spans="1:3" x14ac:dyDescent="0.25">
      <c r="A1836" s="236" t="s">
        <v>1005</v>
      </c>
      <c r="B1836" s="238">
        <v>0</v>
      </c>
      <c r="C1836" s="240">
        <v>0.19</v>
      </c>
    </row>
    <row r="1837" spans="1:3" ht="15" customHeight="1" x14ac:dyDescent="0.25">
      <c r="A1837" s="237"/>
      <c r="B1837" s="239"/>
      <c r="C1837" s="241"/>
    </row>
    <row r="1838" spans="1:3" x14ac:dyDescent="0.25">
      <c r="A1838" s="236" t="s">
        <v>1004</v>
      </c>
      <c r="B1838" s="238">
        <v>0</v>
      </c>
      <c r="C1838" s="240">
        <v>0.15</v>
      </c>
    </row>
    <row r="1839" spans="1:3" ht="15" customHeight="1" x14ac:dyDescent="0.25">
      <c r="A1839" s="237"/>
      <c r="B1839" s="239"/>
      <c r="C1839" s="241"/>
    </row>
    <row r="1840" spans="1:3" x14ac:dyDescent="0.25">
      <c r="A1840" s="236" t="s">
        <v>1003</v>
      </c>
      <c r="B1840" s="238">
        <v>0</v>
      </c>
      <c r="C1840" s="240">
        <v>0.19</v>
      </c>
    </row>
    <row r="1841" spans="1:3" ht="15" customHeight="1" x14ac:dyDescent="0.25">
      <c r="A1841" s="237"/>
      <c r="B1841" s="239"/>
      <c r="C1841" s="241"/>
    </row>
    <row r="1842" spans="1:3" x14ac:dyDescent="0.25">
      <c r="A1842" s="236" t="s">
        <v>1002</v>
      </c>
      <c r="B1842" s="238">
        <v>0</v>
      </c>
      <c r="C1842" s="240">
        <v>0.18</v>
      </c>
    </row>
    <row r="1843" spans="1:3" ht="15" customHeight="1" x14ac:dyDescent="0.25">
      <c r="A1843" s="237"/>
      <c r="B1843" s="239"/>
      <c r="C1843" s="241"/>
    </row>
    <row r="1844" spans="1:3" x14ac:dyDescent="0.25">
      <c r="A1844" s="236" t="s">
        <v>1001</v>
      </c>
      <c r="B1844" s="238">
        <v>0</v>
      </c>
      <c r="C1844" s="240">
        <v>0.2</v>
      </c>
    </row>
    <row r="1845" spans="1:3" ht="15" customHeight="1" x14ac:dyDescent="0.25">
      <c r="A1845" s="237"/>
      <c r="B1845" s="239"/>
      <c r="C1845" s="241"/>
    </row>
    <row r="1846" spans="1:3" x14ac:dyDescent="0.25">
      <c r="A1846" s="236" t="s">
        <v>1000</v>
      </c>
      <c r="B1846" s="238">
        <v>0</v>
      </c>
      <c r="C1846" s="240">
        <v>0.22</v>
      </c>
    </row>
    <row r="1847" spans="1:3" ht="15" customHeight="1" x14ac:dyDescent="0.25">
      <c r="A1847" s="237"/>
      <c r="B1847" s="239"/>
      <c r="C1847" s="241"/>
    </row>
    <row r="1848" spans="1:3" x14ac:dyDescent="0.25">
      <c r="A1848" s="236" t="s">
        <v>999</v>
      </c>
      <c r="B1848" s="238">
        <v>0</v>
      </c>
      <c r="C1848" s="240">
        <v>0.22</v>
      </c>
    </row>
    <row r="1849" spans="1:3" ht="15" customHeight="1" x14ac:dyDescent="0.25">
      <c r="A1849" s="237"/>
      <c r="B1849" s="239"/>
      <c r="C1849" s="241"/>
    </row>
    <row r="1850" spans="1:3" x14ac:dyDescent="0.25">
      <c r="A1850" s="236" t="s">
        <v>998</v>
      </c>
      <c r="B1850" s="238">
        <v>0</v>
      </c>
      <c r="C1850" s="240">
        <v>0.22</v>
      </c>
    </row>
    <row r="1851" spans="1:3" ht="15" customHeight="1" x14ac:dyDescent="0.25">
      <c r="A1851" s="237"/>
      <c r="B1851" s="239"/>
      <c r="C1851" s="241"/>
    </row>
    <row r="1852" spans="1:3" x14ac:dyDescent="0.25">
      <c r="A1852" s="236" t="s">
        <v>997</v>
      </c>
      <c r="B1852" s="238">
        <v>0</v>
      </c>
      <c r="C1852" s="240">
        <v>0.22</v>
      </c>
    </row>
    <row r="1853" spans="1:3" ht="15" customHeight="1" x14ac:dyDescent="0.25">
      <c r="A1853" s="237"/>
      <c r="B1853" s="239"/>
      <c r="C1853" s="241"/>
    </row>
    <row r="1854" spans="1:3" x14ac:dyDescent="0.25">
      <c r="A1854" s="236" t="s">
        <v>996</v>
      </c>
      <c r="B1854" s="238">
        <v>0</v>
      </c>
      <c r="C1854" s="240">
        <v>0.22</v>
      </c>
    </row>
    <row r="1855" spans="1:3" ht="15" customHeight="1" x14ac:dyDescent="0.25">
      <c r="A1855" s="237"/>
      <c r="B1855" s="239"/>
      <c r="C1855" s="241"/>
    </row>
    <row r="1856" spans="1:3" x14ac:dyDescent="0.25">
      <c r="A1856" s="236" t="s">
        <v>995</v>
      </c>
      <c r="B1856" s="238">
        <v>0</v>
      </c>
      <c r="C1856" s="240">
        <v>0.2</v>
      </c>
    </row>
    <row r="1857" spans="1:3" ht="15" customHeight="1" x14ac:dyDescent="0.25">
      <c r="A1857" s="237"/>
      <c r="B1857" s="239"/>
      <c r="C1857" s="241"/>
    </row>
    <row r="1858" spans="1:3" x14ac:dyDescent="0.25">
      <c r="A1858" s="236" t="s">
        <v>994</v>
      </c>
      <c r="B1858" s="238">
        <v>0</v>
      </c>
      <c r="C1858" s="240">
        <v>0.2</v>
      </c>
    </row>
    <row r="1859" spans="1:3" ht="15" customHeight="1" x14ac:dyDescent="0.25">
      <c r="A1859" s="237"/>
      <c r="B1859" s="239"/>
      <c r="C1859" s="241"/>
    </row>
    <row r="1860" spans="1:3" x14ac:dyDescent="0.25">
      <c r="A1860" s="236" t="s">
        <v>993</v>
      </c>
      <c r="B1860" s="238">
        <v>0</v>
      </c>
      <c r="C1860" s="240">
        <v>0.1</v>
      </c>
    </row>
    <row r="1861" spans="1:3" ht="15" customHeight="1" x14ac:dyDescent="0.25">
      <c r="A1861" s="237"/>
      <c r="B1861" s="239"/>
      <c r="C1861" s="241"/>
    </row>
    <row r="1862" spans="1:3" x14ac:dyDescent="0.25">
      <c r="A1862" s="236" t="s">
        <v>992</v>
      </c>
      <c r="B1862" s="238">
        <v>0</v>
      </c>
      <c r="C1862" s="240">
        <v>0.11</v>
      </c>
    </row>
    <row r="1863" spans="1:3" ht="15" customHeight="1" x14ac:dyDescent="0.25">
      <c r="A1863" s="237"/>
      <c r="B1863" s="239"/>
      <c r="C1863" s="241"/>
    </row>
    <row r="1864" spans="1:3" x14ac:dyDescent="0.25">
      <c r="A1864" s="236" t="s">
        <v>991</v>
      </c>
      <c r="B1864" s="238">
        <v>0</v>
      </c>
      <c r="C1864" s="240">
        <v>0.05</v>
      </c>
    </row>
    <row r="1865" spans="1:3" ht="15" customHeight="1" x14ac:dyDescent="0.25">
      <c r="A1865" s="237"/>
      <c r="B1865" s="239"/>
      <c r="C1865" s="241"/>
    </row>
    <row r="1866" spans="1:3" x14ac:dyDescent="0.25">
      <c r="A1866" s="236" t="s">
        <v>990</v>
      </c>
      <c r="B1866" s="238">
        <v>0</v>
      </c>
      <c r="C1866" s="240">
        <v>0.04</v>
      </c>
    </row>
    <row r="1867" spans="1:3" ht="15" customHeight="1" x14ac:dyDescent="0.25">
      <c r="A1867" s="237"/>
      <c r="B1867" s="239"/>
      <c r="C1867" s="241"/>
    </row>
    <row r="1868" spans="1:3" x14ac:dyDescent="0.25">
      <c r="A1868" s="236" t="s">
        <v>989</v>
      </c>
      <c r="B1868" s="238">
        <v>0</v>
      </c>
      <c r="C1868" s="240">
        <v>0.17</v>
      </c>
    </row>
    <row r="1869" spans="1:3" ht="15" customHeight="1" x14ac:dyDescent="0.25">
      <c r="A1869" s="237"/>
      <c r="B1869" s="239"/>
      <c r="C1869" s="241"/>
    </row>
    <row r="1870" spans="1:3" x14ac:dyDescent="0.25">
      <c r="A1870" s="236" t="s">
        <v>988</v>
      </c>
      <c r="B1870" s="238">
        <v>0</v>
      </c>
      <c r="C1870" s="240">
        <v>0.18</v>
      </c>
    </row>
    <row r="1871" spans="1:3" ht="15" customHeight="1" x14ac:dyDescent="0.25">
      <c r="A1871" s="237"/>
      <c r="B1871" s="239"/>
      <c r="C1871" s="241"/>
    </row>
    <row r="1872" spans="1:3" x14ac:dyDescent="0.25">
      <c r="A1872" s="236" t="s">
        <v>987</v>
      </c>
      <c r="B1872" s="238">
        <v>0</v>
      </c>
      <c r="C1872" s="240">
        <v>0.2</v>
      </c>
    </row>
    <row r="1873" spans="1:3" ht="15" customHeight="1" x14ac:dyDescent="0.25">
      <c r="A1873" s="237"/>
      <c r="B1873" s="239"/>
      <c r="C1873" s="241"/>
    </row>
    <row r="1874" spans="1:3" x14ac:dyDescent="0.25">
      <c r="A1874" s="236" t="s">
        <v>986</v>
      </c>
      <c r="B1874" s="238">
        <v>0</v>
      </c>
      <c r="C1874" s="240">
        <v>0.21</v>
      </c>
    </row>
    <row r="1875" spans="1:3" ht="15" customHeight="1" x14ac:dyDescent="0.25">
      <c r="A1875" s="237"/>
      <c r="B1875" s="239"/>
      <c r="C1875" s="241"/>
    </row>
    <row r="1876" spans="1:3" x14ac:dyDescent="0.25">
      <c r="A1876" s="236" t="s">
        <v>985</v>
      </c>
      <c r="B1876" s="238">
        <v>0</v>
      </c>
      <c r="C1876" s="240">
        <v>0.2</v>
      </c>
    </row>
    <row r="1877" spans="1:3" ht="15" customHeight="1" x14ac:dyDescent="0.25">
      <c r="A1877" s="237"/>
      <c r="B1877" s="239"/>
      <c r="C1877" s="241"/>
    </row>
    <row r="1878" spans="1:3" x14ac:dyDescent="0.25">
      <c r="A1878" s="236" t="s">
        <v>984</v>
      </c>
      <c r="B1878" s="238">
        <v>0</v>
      </c>
      <c r="C1878" s="240">
        <v>0.21</v>
      </c>
    </row>
    <row r="1879" spans="1:3" ht="15" customHeight="1" x14ac:dyDescent="0.25">
      <c r="A1879" s="237"/>
      <c r="B1879" s="239"/>
      <c r="C1879" s="241"/>
    </row>
    <row r="1880" spans="1:3" x14ac:dyDescent="0.25">
      <c r="A1880" s="236" t="s">
        <v>983</v>
      </c>
      <c r="B1880" s="238">
        <v>0</v>
      </c>
      <c r="C1880" s="240">
        <v>0.06</v>
      </c>
    </row>
    <row r="1881" spans="1:3" ht="15" customHeight="1" x14ac:dyDescent="0.25">
      <c r="A1881" s="237"/>
      <c r="B1881" s="239"/>
      <c r="C1881" s="241"/>
    </row>
    <row r="1882" spans="1:3" x14ac:dyDescent="0.25">
      <c r="A1882" s="236" t="s">
        <v>982</v>
      </c>
      <c r="B1882" s="238">
        <v>0</v>
      </c>
      <c r="C1882" s="240">
        <v>0.12</v>
      </c>
    </row>
    <row r="1883" spans="1:3" ht="15" customHeight="1" x14ac:dyDescent="0.25">
      <c r="A1883" s="237"/>
      <c r="B1883" s="239"/>
      <c r="C1883" s="241"/>
    </row>
    <row r="1884" spans="1:3" x14ac:dyDescent="0.25">
      <c r="A1884" s="236" t="s">
        <v>981</v>
      </c>
      <c r="B1884" s="238">
        <v>0</v>
      </c>
      <c r="C1884" s="240">
        <v>0.15</v>
      </c>
    </row>
    <row r="1885" spans="1:3" ht="15" customHeight="1" x14ac:dyDescent="0.25">
      <c r="A1885" s="237"/>
      <c r="B1885" s="239"/>
      <c r="C1885" s="241"/>
    </row>
    <row r="1886" spans="1:3" x14ac:dyDescent="0.25">
      <c r="A1886" s="236" t="s">
        <v>980</v>
      </c>
      <c r="B1886" s="238">
        <v>0</v>
      </c>
      <c r="C1886" s="240">
        <v>0.18</v>
      </c>
    </row>
    <row r="1887" spans="1:3" ht="15" customHeight="1" x14ac:dyDescent="0.25">
      <c r="A1887" s="237"/>
      <c r="B1887" s="239"/>
      <c r="C1887" s="241"/>
    </row>
    <row r="1888" spans="1:3" x14ac:dyDescent="0.25">
      <c r="A1888" s="236" t="s">
        <v>979</v>
      </c>
      <c r="B1888" s="238">
        <v>0</v>
      </c>
      <c r="C1888" s="240">
        <v>0.17</v>
      </c>
    </row>
    <row r="1889" spans="1:3" ht="15" customHeight="1" x14ac:dyDescent="0.25">
      <c r="A1889" s="237"/>
      <c r="B1889" s="239"/>
      <c r="C1889" s="241"/>
    </row>
    <row r="1890" spans="1:3" x14ac:dyDescent="0.25">
      <c r="A1890" s="236" t="s">
        <v>978</v>
      </c>
      <c r="B1890" s="238">
        <v>0</v>
      </c>
      <c r="C1890" s="240">
        <v>0.17</v>
      </c>
    </row>
    <row r="1891" spans="1:3" ht="15" customHeight="1" x14ac:dyDescent="0.25">
      <c r="A1891" s="237"/>
      <c r="B1891" s="239"/>
      <c r="C1891" s="241"/>
    </row>
    <row r="1892" spans="1:3" x14ac:dyDescent="0.25">
      <c r="A1892" s="236" t="s">
        <v>977</v>
      </c>
      <c r="B1892" s="238">
        <v>0</v>
      </c>
      <c r="C1892" s="240">
        <v>0.17</v>
      </c>
    </row>
    <row r="1893" spans="1:3" ht="15" customHeight="1" x14ac:dyDescent="0.25">
      <c r="A1893" s="237"/>
      <c r="B1893" s="239"/>
      <c r="C1893" s="241"/>
    </row>
    <row r="1894" spans="1:3" x14ac:dyDescent="0.25">
      <c r="A1894" s="236" t="s">
        <v>976</v>
      </c>
      <c r="B1894" s="238">
        <v>0</v>
      </c>
      <c r="C1894" s="240">
        <v>0.22</v>
      </c>
    </row>
    <row r="1895" spans="1:3" ht="15" customHeight="1" x14ac:dyDescent="0.25">
      <c r="A1895" s="237"/>
      <c r="B1895" s="239"/>
      <c r="C1895" s="241"/>
    </row>
    <row r="1896" spans="1:3" x14ac:dyDescent="0.25">
      <c r="A1896" s="236" t="s">
        <v>975</v>
      </c>
      <c r="B1896" s="238">
        <v>0</v>
      </c>
      <c r="C1896" s="240">
        <v>0.22</v>
      </c>
    </row>
    <row r="1897" spans="1:3" ht="15" customHeight="1" x14ac:dyDescent="0.25">
      <c r="A1897" s="237"/>
      <c r="B1897" s="239"/>
      <c r="C1897" s="241"/>
    </row>
    <row r="1898" spans="1:3" x14ac:dyDescent="0.25">
      <c r="A1898" s="236" t="s">
        <v>974</v>
      </c>
      <c r="B1898" s="238">
        <v>0</v>
      </c>
      <c r="C1898" s="240">
        <v>0.2</v>
      </c>
    </row>
    <row r="1899" spans="1:3" ht="15" customHeight="1" x14ac:dyDescent="0.25">
      <c r="A1899" s="237"/>
      <c r="B1899" s="239"/>
      <c r="C1899" s="241"/>
    </row>
    <row r="1900" spans="1:3" x14ac:dyDescent="0.25">
      <c r="A1900" s="236" t="s">
        <v>973</v>
      </c>
      <c r="B1900" s="238">
        <v>0</v>
      </c>
      <c r="C1900" s="240">
        <v>0.19</v>
      </c>
    </row>
    <row r="1901" spans="1:3" ht="15" customHeight="1" x14ac:dyDescent="0.25">
      <c r="A1901" s="237"/>
      <c r="B1901" s="239"/>
      <c r="C1901" s="241"/>
    </row>
    <row r="1902" spans="1:3" x14ac:dyDescent="0.25">
      <c r="A1902" s="236" t="s">
        <v>972</v>
      </c>
      <c r="B1902" s="238">
        <v>0</v>
      </c>
      <c r="C1902" s="240">
        <v>0.17</v>
      </c>
    </row>
    <row r="1903" spans="1:3" ht="15" customHeight="1" x14ac:dyDescent="0.25">
      <c r="A1903" s="237"/>
      <c r="B1903" s="239"/>
      <c r="C1903" s="241"/>
    </row>
    <row r="1904" spans="1:3" x14ac:dyDescent="0.25">
      <c r="A1904" s="236" t="s">
        <v>971</v>
      </c>
      <c r="B1904" s="238">
        <v>0</v>
      </c>
      <c r="C1904" s="240">
        <v>0.18</v>
      </c>
    </row>
    <row r="1905" spans="1:3" ht="15" customHeight="1" x14ac:dyDescent="0.25">
      <c r="A1905" s="237"/>
      <c r="B1905" s="239"/>
      <c r="C1905" s="241"/>
    </row>
    <row r="1906" spans="1:3" x14ac:dyDescent="0.25">
      <c r="A1906" s="236" t="s">
        <v>970</v>
      </c>
      <c r="B1906" s="238">
        <v>0</v>
      </c>
      <c r="C1906" s="240">
        <v>0.18</v>
      </c>
    </row>
    <row r="1907" spans="1:3" ht="15" customHeight="1" x14ac:dyDescent="0.25">
      <c r="A1907" s="237"/>
      <c r="B1907" s="239"/>
      <c r="C1907" s="241"/>
    </row>
    <row r="1908" spans="1:3" x14ac:dyDescent="0.25">
      <c r="A1908" s="236" t="s">
        <v>969</v>
      </c>
      <c r="B1908" s="238">
        <v>0</v>
      </c>
      <c r="C1908" s="240">
        <v>0.2</v>
      </c>
    </row>
    <row r="1909" spans="1:3" ht="15" customHeight="1" x14ac:dyDescent="0.25">
      <c r="A1909" s="237"/>
      <c r="B1909" s="239"/>
      <c r="C1909" s="241"/>
    </row>
    <row r="1910" spans="1:3" x14ac:dyDescent="0.25">
      <c r="A1910" s="236" t="s">
        <v>968</v>
      </c>
      <c r="B1910" s="238">
        <v>0</v>
      </c>
      <c r="C1910" s="240">
        <v>0.18</v>
      </c>
    </row>
    <row r="1911" spans="1:3" ht="15" customHeight="1" x14ac:dyDescent="0.25">
      <c r="A1911" s="237"/>
      <c r="B1911" s="239"/>
      <c r="C1911" s="241"/>
    </row>
    <row r="1912" spans="1:3" x14ac:dyDescent="0.25">
      <c r="A1912" s="236" t="s">
        <v>967</v>
      </c>
      <c r="B1912" s="238">
        <v>0</v>
      </c>
      <c r="C1912" s="240">
        <v>0.21</v>
      </c>
    </row>
    <row r="1913" spans="1:3" ht="15" customHeight="1" x14ac:dyDescent="0.25">
      <c r="A1913" s="237"/>
      <c r="B1913" s="239"/>
      <c r="C1913" s="241"/>
    </row>
    <row r="1914" spans="1:3" x14ac:dyDescent="0.25">
      <c r="A1914" s="236" t="s">
        <v>966</v>
      </c>
      <c r="B1914" s="238">
        <v>0</v>
      </c>
      <c r="C1914" s="240">
        <v>0.19</v>
      </c>
    </row>
    <row r="1915" spans="1:3" ht="15" customHeight="1" x14ac:dyDescent="0.25">
      <c r="A1915" s="237"/>
      <c r="B1915" s="239"/>
      <c r="C1915" s="241"/>
    </row>
    <row r="1916" spans="1:3" x14ac:dyDescent="0.25">
      <c r="A1916" s="236" t="s">
        <v>965</v>
      </c>
      <c r="B1916" s="238">
        <v>0</v>
      </c>
      <c r="C1916" s="240">
        <v>0.18</v>
      </c>
    </row>
    <row r="1917" spans="1:3" ht="15" customHeight="1" x14ac:dyDescent="0.25">
      <c r="A1917" s="237"/>
      <c r="B1917" s="239"/>
      <c r="C1917" s="241"/>
    </row>
    <row r="1918" spans="1:3" x14ac:dyDescent="0.25">
      <c r="A1918" s="236" t="s">
        <v>964</v>
      </c>
      <c r="B1918" s="238">
        <v>0</v>
      </c>
      <c r="C1918" s="240">
        <v>0.18</v>
      </c>
    </row>
    <row r="1919" spans="1:3" ht="15" customHeight="1" x14ac:dyDescent="0.25">
      <c r="A1919" s="237"/>
      <c r="B1919" s="239"/>
      <c r="C1919" s="241"/>
    </row>
    <row r="1920" spans="1:3" x14ac:dyDescent="0.25">
      <c r="A1920" s="236" t="s">
        <v>963</v>
      </c>
      <c r="B1920" s="238">
        <v>0</v>
      </c>
      <c r="C1920" s="240">
        <v>0.16</v>
      </c>
    </row>
    <row r="1921" spans="1:3" ht="15" customHeight="1" x14ac:dyDescent="0.25">
      <c r="A1921" s="237"/>
      <c r="B1921" s="239"/>
      <c r="C1921" s="241"/>
    </row>
    <row r="1922" spans="1:3" x14ac:dyDescent="0.25">
      <c r="A1922" s="236" t="s">
        <v>962</v>
      </c>
      <c r="B1922" s="238">
        <v>0</v>
      </c>
      <c r="C1922" s="240">
        <v>0.18</v>
      </c>
    </row>
    <row r="1923" spans="1:3" ht="15" customHeight="1" x14ac:dyDescent="0.25">
      <c r="A1923" s="237"/>
      <c r="B1923" s="239"/>
      <c r="C1923" s="241"/>
    </row>
    <row r="1924" spans="1:3" x14ac:dyDescent="0.25">
      <c r="A1924" s="236" t="s">
        <v>961</v>
      </c>
      <c r="B1924" s="238">
        <v>0</v>
      </c>
      <c r="C1924" s="240">
        <v>0.15</v>
      </c>
    </row>
    <row r="1925" spans="1:3" ht="15" customHeight="1" x14ac:dyDescent="0.25">
      <c r="A1925" s="237"/>
      <c r="B1925" s="239"/>
      <c r="C1925" s="241"/>
    </row>
    <row r="1926" spans="1:3" x14ac:dyDescent="0.25">
      <c r="A1926" s="236" t="s">
        <v>960</v>
      </c>
      <c r="B1926" s="238">
        <v>0</v>
      </c>
      <c r="C1926" s="240">
        <v>0.14000000000000001</v>
      </c>
    </row>
    <row r="1927" spans="1:3" ht="15" customHeight="1" x14ac:dyDescent="0.25">
      <c r="A1927" s="237"/>
      <c r="B1927" s="239"/>
      <c r="C1927" s="241"/>
    </row>
    <row r="1928" spans="1:3" x14ac:dyDescent="0.25">
      <c r="A1928" s="236" t="s">
        <v>959</v>
      </c>
      <c r="B1928" s="238">
        <v>0</v>
      </c>
      <c r="C1928" s="240">
        <v>0.19</v>
      </c>
    </row>
    <row r="1929" spans="1:3" ht="15" customHeight="1" x14ac:dyDescent="0.25">
      <c r="A1929" s="237"/>
      <c r="B1929" s="239"/>
      <c r="C1929" s="241"/>
    </row>
    <row r="1930" spans="1:3" x14ac:dyDescent="0.25">
      <c r="A1930" s="236" t="s">
        <v>958</v>
      </c>
      <c r="B1930" s="238">
        <v>0</v>
      </c>
      <c r="C1930" s="240">
        <v>0.21</v>
      </c>
    </row>
    <row r="1931" spans="1:3" ht="15" customHeight="1" x14ac:dyDescent="0.25">
      <c r="A1931" s="237"/>
      <c r="B1931" s="239"/>
      <c r="C1931" s="241"/>
    </row>
    <row r="1932" spans="1:3" x14ac:dyDescent="0.25">
      <c r="A1932" s="236" t="s">
        <v>957</v>
      </c>
      <c r="B1932" s="238">
        <v>0</v>
      </c>
      <c r="C1932" s="240">
        <v>0.21</v>
      </c>
    </row>
    <row r="1933" spans="1:3" ht="15" customHeight="1" x14ac:dyDescent="0.25">
      <c r="A1933" s="237"/>
      <c r="B1933" s="239"/>
      <c r="C1933" s="241"/>
    </row>
    <row r="1934" spans="1:3" x14ac:dyDescent="0.25">
      <c r="A1934" s="236" t="s">
        <v>956</v>
      </c>
      <c r="B1934" s="238">
        <v>0</v>
      </c>
      <c r="C1934" s="240">
        <v>0.22</v>
      </c>
    </row>
    <row r="1935" spans="1:3" ht="15" customHeight="1" x14ac:dyDescent="0.25">
      <c r="A1935" s="237"/>
      <c r="B1935" s="239"/>
      <c r="C1935" s="241"/>
    </row>
    <row r="1936" spans="1:3" x14ac:dyDescent="0.25">
      <c r="A1936" s="236" t="s">
        <v>955</v>
      </c>
      <c r="B1936" s="238">
        <v>0</v>
      </c>
      <c r="C1936" s="240">
        <v>0.2</v>
      </c>
    </row>
    <row r="1937" spans="1:3" ht="15" customHeight="1" x14ac:dyDescent="0.25">
      <c r="A1937" s="237"/>
      <c r="B1937" s="239"/>
      <c r="C1937" s="241"/>
    </row>
    <row r="1938" spans="1:3" x14ac:dyDescent="0.25">
      <c r="A1938" s="236" t="s">
        <v>954</v>
      </c>
      <c r="B1938" s="238">
        <v>0</v>
      </c>
      <c r="C1938" s="240">
        <v>0.21</v>
      </c>
    </row>
    <row r="1939" spans="1:3" ht="15" customHeight="1" x14ac:dyDescent="0.25">
      <c r="A1939" s="237"/>
      <c r="B1939" s="239"/>
      <c r="C1939" s="241"/>
    </row>
    <row r="1940" spans="1:3" x14ac:dyDescent="0.25">
      <c r="A1940" s="236" t="s">
        <v>953</v>
      </c>
      <c r="B1940" s="238">
        <v>0</v>
      </c>
      <c r="C1940" s="240">
        <v>0.21</v>
      </c>
    </row>
    <row r="1941" spans="1:3" ht="15" customHeight="1" x14ac:dyDescent="0.25">
      <c r="A1941" s="237"/>
      <c r="B1941" s="239"/>
      <c r="C1941" s="241"/>
    </row>
    <row r="1942" spans="1:3" x14ac:dyDescent="0.25">
      <c r="A1942" s="236" t="s">
        <v>952</v>
      </c>
      <c r="B1942" s="238">
        <v>0</v>
      </c>
      <c r="C1942" s="240">
        <v>0.22</v>
      </c>
    </row>
    <row r="1943" spans="1:3" ht="15" customHeight="1" x14ac:dyDescent="0.25">
      <c r="A1943" s="237"/>
      <c r="B1943" s="239"/>
      <c r="C1943" s="241"/>
    </row>
    <row r="1944" spans="1:3" x14ac:dyDescent="0.25">
      <c r="A1944" s="236" t="s">
        <v>951</v>
      </c>
      <c r="B1944" s="238">
        <v>0</v>
      </c>
      <c r="C1944" s="240">
        <v>0.21</v>
      </c>
    </row>
    <row r="1945" spans="1:3" ht="15" customHeight="1" x14ac:dyDescent="0.25">
      <c r="A1945" s="237"/>
      <c r="B1945" s="239"/>
      <c r="C1945" s="241"/>
    </row>
    <row r="1946" spans="1:3" x14ac:dyDescent="0.25">
      <c r="A1946" s="236" t="s">
        <v>950</v>
      </c>
      <c r="B1946" s="238">
        <v>0</v>
      </c>
      <c r="C1946" s="240">
        <v>0.21</v>
      </c>
    </row>
    <row r="1947" spans="1:3" ht="15" customHeight="1" x14ac:dyDescent="0.25">
      <c r="A1947" s="237"/>
      <c r="B1947" s="239"/>
      <c r="C1947" s="241"/>
    </row>
    <row r="1948" spans="1:3" x14ac:dyDescent="0.25">
      <c r="A1948" s="236" t="s">
        <v>949</v>
      </c>
      <c r="B1948" s="238">
        <v>0</v>
      </c>
      <c r="C1948" s="240">
        <v>0.16</v>
      </c>
    </row>
    <row r="1949" spans="1:3" ht="15" customHeight="1" x14ac:dyDescent="0.25">
      <c r="A1949" s="237"/>
      <c r="B1949" s="239"/>
      <c r="C1949" s="241"/>
    </row>
    <row r="1950" spans="1:3" x14ac:dyDescent="0.25">
      <c r="A1950" s="236" t="s">
        <v>948</v>
      </c>
      <c r="B1950" s="238">
        <v>0</v>
      </c>
      <c r="C1950" s="240">
        <v>0.18</v>
      </c>
    </row>
    <row r="1951" spans="1:3" ht="15" customHeight="1" x14ac:dyDescent="0.25">
      <c r="A1951" s="237"/>
      <c r="B1951" s="239"/>
      <c r="C1951" s="241"/>
    </row>
    <row r="1952" spans="1:3" x14ac:dyDescent="0.25">
      <c r="A1952" s="236" t="s">
        <v>947</v>
      </c>
      <c r="B1952" s="238">
        <v>0</v>
      </c>
      <c r="C1952" s="240">
        <v>0.18</v>
      </c>
    </row>
    <row r="1953" spans="1:3" ht="15" customHeight="1" x14ac:dyDescent="0.25">
      <c r="A1953" s="237"/>
      <c r="B1953" s="239"/>
      <c r="C1953" s="241"/>
    </row>
    <row r="1954" spans="1:3" x14ac:dyDescent="0.25">
      <c r="A1954" s="236" t="s">
        <v>946</v>
      </c>
      <c r="B1954" s="238">
        <v>0</v>
      </c>
      <c r="C1954" s="240">
        <v>0.21</v>
      </c>
    </row>
    <row r="1955" spans="1:3" ht="15" customHeight="1" x14ac:dyDescent="0.25">
      <c r="A1955" s="237"/>
      <c r="B1955" s="239"/>
      <c r="C1955" s="241"/>
    </row>
    <row r="1956" spans="1:3" x14ac:dyDescent="0.25">
      <c r="A1956" s="236" t="s">
        <v>945</v>
      </c>
      <c r="B1956" s="238">
        <v>0</v>
      </c>
      <c r="C1956" s="240">
        <v>0.21</v>
      </c>
    </row>
    <row r="1957" spans="1:3" ht="15" customHeight="1" x14ac:dyDescent="0.25">
      <c r="A1957" s="237"/>
      <c r="B1957" s="239"/>
      <c r="C1957" s="241"/>
    </row>
    <row r="1958" spans="1:3" x14ac:dyDescent="0.25">
      <c r="A1958" s="236" t="s">
        <v>944</v>
      </c>
      <c r="B1958" s="238">
        <v>0</v>
      </c>
      <c r="C1958" s="240">
        <v>0.2</v>
      </c>
    </row>
    <row r="1959" spans="1:3" ht="15" customHeight="1" x14ac:dyDescent="0.25">
      <c r="A1959" s="237"/>
      <c r="B1959" s="239"/>
      <c r="C1959" s="241"/>
    </row>
    <row r="1960" spans="1:3" x14ac:dyDescent="0.25">
      <c r="A1960" s="236" t="s">
        <v>943</v>
      </c>
      <c r="B1960" s="238">
        <v>0</v>
      </c>
      <c r="C1960" s="240">
        <v>0.17</v>
      </c>
    </row>
    <row r="1961" spans="1:3" ht="15" customHeight="1" x14ac:dyDescent="0.25">
      <c r="A1961" s="237"/>
      <c r="B1961" s="239"/>
      <c r="C1961" s="241"/>
    </row>
    <row r="1962" spans="1:3" x14ac:dyDescent="0.25">
      <c r="A1962" s="236" t="s">
        <v>942</v>
      </c>
      <c r="B1962" s="238">
        <v>0</v>
      </c>
      <c r="C1962" s="240">
        <v>0.14000000000000001</v>
      </c>
    </row>
    <row r="1963" spans="1:3" ht="15" customHeight="1" x14ac:dyDescent="0.25">
      <c r="A1963" s="237"/>
      <c r="B1963" s="239"/>
      <c r="C1963" s="241"/>
    </row>
    <row r="1964" spans="1:3" x14ac:dyDescent="0.25">
      <c r="A1964" s="236" t="s">
        <v>941</v>
      </c>
      <c r="B1964" s="238">
        <v>0</v>
      </c>
      <c r="C1964" s="240">
        <v>0.08</v>
      </c>
    </row>
    <row r="1965" spans="1:3" ht="15" customHeight="1" x14ac:dyDescent="0.25">
      <c r="A1965" s="237"/>
      <c r="B1965" s="239"/>
      <c r="C1965" s="241"/>
    </row>
    <row r="1966" spans="1:3" x14ac:dyDescent="0.25">
      <c r="A1966" s="236" t="s">
        <v>940</v>
      </c>
      <c r="B1966" s="238">
        <v>0</v>
      </c>
      <c r="C1966" s="240">
        <v>0.04</v>
      </c>
    </row>
    <row r="1967" spans="1:3" ht="15" customHeight="1" x14ac:dyDescent="0.25">
      <c r="A1967" s="237"/>
      <c r="B1967" s="239"/>
      <c r="C1967" s="241"/>
    </row>
    <row r="1968" spans="1:3" x14ac:dyDescent="0.25">
      <c r="A1968" s="236" t="s">
        <v>939</v>
      </c>
      <c r="B1968" s="238">
        <v>0</v>
      </c>
      <c r="C1968" s="240">
        <v>0.13</v>
      </c>
    </row>
    <row r="1969" spans="1:3" ht="15" customHeight="1" x14ac:dyDescent="0.25">
      <c r="A1969" s="237"/>
      <c r="B1969" s="239"/>
      <c r="C1969" s="241"/>
    </row>
    <row r="1970" spans="1:3" x14ac:dyDescent="0.25">
      <c r="A1970" s="236" t="s">
        <v>938</v>
      </c>
      <c r="B1970" s="238">
        <v>0</v>
      </c>
      <c r="C1970" s="240">
        <v>0.2</v>
      </c>
    </row>
    <row r="1971" spans="1:3" ht="15" customHeight="1" x14ac:dyDescent="0.25">
      <c r="A1971" s="237"/>
      <c r="B1971" s="239"/>
      <c r="C1971" s="241"/>
    </row>
    <row r="1972" spans="1:3" x14ac:dyDescent="0.25">
      <c r="A1972" s="236" t="s">
        <v>937</v>
      </c>
      <c r="B1972" s="238">
        <v>0</v>
      </c>
      <c r="C1972" s="240">
        <v>0.21</v>
      </c>
    </row>
    <row r="1973" spans="1:3" ht="15" customHeight="1" x14ac:dyDescent="0.25">
      <c r="A1973" s="237"/>
      <c r="B1973" s="239"/>
      <c r="C1973" s="241"/>
    </row>
    <row r="1974" spans="1:3" x14ac:dyDescent="0.25">
      <c r="A1974" s="236" t="s">
        <v>936</v>
      </c>
      <c r="B1974" s="238">
        <v>0</v>
      </c>
      <c r="C1974" s="240">
        <v>0.19</v>
      </c>
    </row>
    <row r="1975" spans="1:3" ht="15" customHeight="1" x14ac:dyDescent="0.25">
      <c r="A1975" s="237"/>
      <c r="B1975" s="239"/>
      <c r="C1975" s="241"/>
    </row>
    <row r="1976" spans="1:3" x14ac:dyDescent="0.25">
      <c r="A1976" s="236" t="s">
        <v>935</v>
      </c>
      <c r="B1976" s="238">
        <v>0</v>
      </c>
      <c r="C1976" s="240">
        <v>0.21</v>
      </c>
    </row>
    <row r="1977" spans="1:3" ht="15" customHeight="1" x14ac:dyDescent="0.25">
      <c r="A1977" s="237"/>
      <c r="B1977" s="239"/>
      <c r="C1977" s="241"/>
    </row>
    <row r="1978" spans="1:3" x14ac:dyDescent="0.25">
      <c r="A1978" s="236" t="s">
        <v>934</v>
      </c>
      <c r="B1978" s="238">
        <v>0</v>
      </c>
      <c r="C1978" s="240">
        <v>0.17</v>
      </c>
    </row>
    <row r="1979" spans="1:3" ht="15" customHeight="1" x14ac:dyDescent="0.25">
      <c r="A1979" s="237"/>
      <c r="B1979" s="239"/>
      <c r="C1979" s="241"/>
    </row>
    <row r="1980" spans="1:3" x14ac:dyDescent="0.25">
      <c r="A1980" s="236" t="s">
        <v>933</v>
      </c>
      <c r="B1980" s="238">
        <v>0</v>
      </c>
      <c r="C1980" s="240">
        <v>0.19</v>
      </c>
    </row>
    <row r="1981" spans="1:3" ht="15" customHeight="1" x14ac:dyDescent="0.25">
      <c r="A1981" s="237"/>
      <c r="B1981" s="239"/>
      <c r="C1981" s="241"/>
    </row>
    <row r="1982" spans="1:3" x14ac:dyDescent="0.25">
      <c r="A1982" s="236" t="s">
        <v>932</v>
      </c>
      <c r="B1982" s="238">
        <v>0</v>
      </c>
      <c r="C1982" s="240">
        <v>0.21</v>
      </c>
    </row>
    <row r="1983" spans="1:3" ht="15" customHeight="1" x14ac:dyDescent="0.25">
      <c r="A1983" s="237"/>
      <c r="B1983" s="239"/>
      <c r="C1983" s="241"/>
    </row>
    <row r="1984" spans="1:3" x14ac:dyDescent="0.25">
      <c r="A1984" s="236" t="s">
        <v>931</v>
      </c>
      <c r="B1984" s="238">
        <v>0</v>
      </c>
      <c r="C1984" s="240">
        <v>0.2</v>
      </c>
    </row>
    <row r="1985" spans="1:3" ht="15" customHeight="1" x14ac:dyDescent="0.25">
      <c r="A1985" s="237"/>
      <c r="B1985" s="239"/>
      <c r="C1985" s="241"/>
    </row>
    <row r="1986" spans="1:3" x14ac:dyDescent="0.25">
      <c r="A1986" s="236" t="s">
        <v>930</v>
      </c>
      <c r="B1986" s="238">
        <v>0</v>
      </c>
      <c r="C1986" s="240">
        <v>0.19</v>
      </c>
    </row>
    <row r="1987" spans="1:3" ht="15" customHeight="1" x14ac:dyDescent="0.25">
      <c r="A1987" s="237"/>
      <c r="B1987" s="239"/>
      <c r="C1987" s="241"/>
    </row>
    <row r="1988" spans="1:3" x14ac:dyDescent="0.25">
      <c r="A1988" s="236" t="s">
        <v>929</v>
      </c>
      <c r="B1988" s="238">
        <v>0</v>
      </c>
      <c r="C1988" s="240">
        <v>0.19</v>
      </c>
    </row>
    <row r="1989" spans="1:3" ht="15" customHeight="1" x14ac:dyDescent="0.25">
      <c r="A1989" s="237"/>
      <c r="B1989" s="239"/>
      <c r="C1989" s="241"/>
    </row>
    <row r="1990" spans="1:3" x14ac:dyDescent="0.25">
      <c r="A1990" s="236" t="s">
        <v>928</v>
      </c>
      <c r="B1990" s="238">
        <v>0</v>
      </c>
      <c r="C1990" s="240">
        <v>0.13</v>
      </c>
    </row>
    <row r="1991" spans="1:3" ht="15" customHeight="1" x14ac:dyDescent="0.25">
      <c r="A1991" s="237"/>
      <c r="B1991" s="239"/>
      <c r="C1991" s="241"/>
    </row>
    <row r="1992" spans="1:3" x14ac:dyDescent="0.25">
      <c r="A1992" s="236" t="s">
        <v>927</v>
      </c>
      <c r="B1992" s="238">
        <v>0</v>
      </c>
      <c r="C1992" s="240">
        <v>0.19</v>
      </c>
    </row>
    <row r="1993" spans="1:3" ht="15" customHeight="1" x14ac:dyDescent="0.25">
      <c r="A1993" s="237"/>
      <c r="B1993" s="239"/>
      <c r="C1993" s="241"/>
    </row>
    <row r="1994" spans="1:3" x14ac:dyDescent="0.25">
      <c r="A1994" s="236" t="s">
        <v>926</v>
      </c>
      <c r="B1994" s="238">
        <v>0</v>
      </c>
      <c r="C1994" s="240">
        <v>0.19</v>
      </c>
    </row>
    <row r="1995" spans="1:3" ht="15" customHeight="1" x14ac:dyDescent="0.25">
      <c r="A1995" s="237"/>
      <c r="B1995" s="239"/>
      <c r="C1995" s="241"/>
    </row>
    <row r="1996" spans="1:3" x14ac:dyDescent="0.25">
      <c r="A1996" s="236" t="s">
        <v>925</v>
      </c>
      <c r="B1996" s="238">
        <v>0</v>
      </c>
      <c r="C1996" s="240">
        <v>0.18</v>
      </c>
    </row>
    <row r="1997" spans="1:3" ht="15" customHeight="1" x14ac:dyDescent="0.25">
      <c r="A1997" s="237"/>
      <c r="B1997" s="239"/>
      <c r="C1997" s="241"/>
    </row>
    <row r="1998" spans="1:3" x14ac:dyDescent="0.25">
      <c r="A1998" s="236" t="s">
        <v>924</v>
      </c>
      <c r="B1998" s="238">
        <v>0</v>
      </c>
      <c r="C1998" s="240">
        <v>0.18</v>
      </c>
    </row>
    <row r="1999" spans="1:3" ht="15" customHeight="1" x14ac:dyDescent="0.25">
      <c r="A1999" s="237"/>
      <c r="B1999" s="239"/>
      <c r="C1999" s="241"/>
    </row>
    <row r="2000" spans="1:3" x14ac:dyDescent="0.25">
      <c r="A2000" s="236" t="s">
        <v>923</v>
      </c>
      <c r="B2000" s="238">
        <v>0</v>
      </c>
      <c r="C2000" s="240">
        <v>0.16</v>
      </c>
    </row>
    <row r="2001" spans="1:3" ht="15" customHeight="1" x14ac:dyDescent="0.25">
      <c r="A2001" s="237"/>
      <c r="B2001" s="239"/>
      <c r="C2001" s="241"/>
    </row>
    <row r="2002" spans="1:3" x14ac:dyDescent="0.25">
      <c r="A2002" s="236" t="s">
        <v>922</v>
      </c>
      <c r="B2002" s="238">
        <v>0</v>
      </c>
      <c r="C2002" s="240">
        <v>0.05</v>
      </c>
    </row>
    <row r="2003" spans="1:3" ht="15" customHeight="1" x14ac:dyDescent="0.25">
      <c r="A2003" s="237"/>
      <c r="B2003" s="239"/>
      <c r="C2003" s="241"/>
    </row>
    <row r="2004" spans="1:3" x14ac:dyDescent="0.25">
      <c r="A2004" s="236" t="s">
        <v>921</v>
      </c>
      <c r="B2004" s="238">
        <v>0</v>
      </c>
      <c r="C2004" s="240">
        <v>0.13</v>
      </c>
    </row>
    <row r="2005" spans="1:3" ht="15" customHeight="1" x14ac:dyDescent="0.25">
      <c r="A2005" s="237"/>
      <c r="B2005" s="239"/>
      <c r="C2005" s="241"/>
    </row>
    <row r="2006" spans="1:3" x14ac:dyDescent="0.25">
      <c r="A2006" s="236" t="s">
        <v>920</v>
      </c>
      <c r="B2006" s="238">
        <v>0</v>
      </c>
      <c r="C2006" s="240">
        <v>0.16</v>
      </c>
    </row>
    <row r="2007" spans="1:3" ht="15" customHeight="1" x14ac:dyDescent="0.25">
      <c r="A2007" s="237"/>
      <c r="B2007" s="239"/>
      <c r="C2007" s="241"/>
    </row>
    <row r="2008" spans="1:3" x14ac:dyDescent="0.25">
      <c r="A2008" s="236" t="s">
        <v>919</v>
      </c>
      <c r="B2008" s="238">
        <v>0</v>
      </c>
      <c r="C2008" s="240">
        <v>0.2</v>
      </c>
    </row>
    <row r="2009" spans="1:3" ht="15" customHeight="1" x14ac:dyDescent="0.25">
      <c r="A2009" s="237"/>
      <c r="B2009" s="239"/>
      <c r="C2009" s="241"/>
    </row>
    <row r="2010" spans="1:3" x14ac:dyDescent="0.25">
      <c r="A2010" s="236" t="s">
        <v>918</v>
      </c>
      <c r="B2010" s="238">
        <v>0</v>
      </c>
      <c r="C2010" s="240">
        <v>0.23</v>
      </c>
    </row>
    <row r="2011" spans="1:3" ht="15" customHeight="1" x14ac:dyDescent="0.25">
      <c r="A2011" s="237"/>
      <c r="B2011" s="239"/>
      <c r="C2011" s="241"/>
    </row>
    <row r="2012" spans="1:3" x14ac:dyDescent="0.25">
      <c r="A2012" s="236" t="s">
        <v>917</v>
      </c>
      <c r="B2012" s="238">
        <v>0</v>
      </c>
      <c r="C2012" s="240">
        <v>0.18</v>
      </c>
    </row>
    <row r="2013" spans="1:3" ht="15" customHeight="1" x14ac:dyDescent="0.25">
      <c r="A2013" s="237"/>
      <c r="B2013" s="239"/>
      <c r="C2013" s="241"/>
    </row>
    <row r="2014" spans="1:3" x14ac:dyDescent="0.25">
      <c r="A2014" s="236" t="s">
        <v>916</v>
      </c>
      <c r="B2014" s="238">
        <v>0</v>
      </c>
      <c r="C2014" s="240">
        <v>0.17</v>
      </c>
    </row>
    <row r="2015" spans="1:3" ht="15" customHeight="1" x14ac:dyDescent="0.25">
      <c r="A2015" s="237"/>
      <c r="B2015" s="239"/>
      <c r="C2015" s="241"/>
    </row>
    <row r="2016" spans="1:3" x14ac:dyDescent="0.25">
      <c r="A2016" s="236" t="s">
        <v>915</v>
      </c>
      <c r="B2016" s="238">
        <v>0</v>
      </c>
      <c r="C2016" s="240">
        <v>0.16</v>
      </c>
    </row>
    <row r="2017" spans="1:3" ht="15" customHeight="1" x14ac:dyDescent="0.25">
      <c r="A2017" s="237"/>
      <c r="B2017" s="239"/>
      <c r="C2017" s="241"/>
    </row>
    <row r="2018" spans="1:3" x14ac:dyDescent="0.25">
      <c r="A2018" s="236" t="s">
        <v>914</v>
      </c>
      <c r="B2018" s="238">
        <v>0</v>
      </c>
      <c r="C2018" s="240">
        <v>0.17</v>
      </c>
    </row>
    <row r="2019" spans="1:3" ht="15" customHeight="1" x14ac:dyDescent="0.25">
      <c r="A2019" s="237"/>
      <c r="B2019" s="239"/>
      <c r="C2019" s="241"/>
    </row>
    <row r="2020" spans="1:3" x14ac:dyDescent="0.25">
      <c r="A2020" s="236" t="s">
        <v>913</v>
      </c>
      <c r="B2020" s="238">
        <v>0</v>
      </c>
      <c r="C2020" s="240">
        <v>0.17</v>
      </c>
    </row>
    <row r="2021" spans="1:3" ht="15" customHeight="1" x14ac:dyDescent="0.25">
      <c r="A2021" s="237"/>
      <c r="B2021" s="239"/>
      <c r="C2021" s="241"/>
    </row>
    <row r="2022" spans="1:3" x14ac:dyDescent="0.25">
      <c r="A2022" s="236" t="s">
        <v>912</v>
      </c>
      <c r="B2022" s="238">
        <v>0</v>
      </c>
      <c r="C2022" s="240">
        <v>0.16</v>
      </c>
    </row>
    <row r="2023" spans="1:3" ht="15" customHeight="1" x14ac:dyDescent="0.25">
      <c r="A2023" s="237"/>
      <c r="B2023" s="239"/>
      <c r="C2023" s="241"/>
    </row>
    <row r="2024" spans="1:3" x14ac:dyDescent="0.25">
      <c r="A2024" s="236" t="s">
        <v>911</v>
      </c>
      <c r="B2024" s="238">
        <v>0</v>
      </c>
      <c r="C2024" s="240">
        <v>0.14000000000000001</v>
      </c>
    </row>
    <row r="2025" spans="1:3" ht="15" customHeight="1" x14ac:dyDescent="0.25">
      <c r="A2025" s="237"/>
      <c r="B2025" s="239"/>
      <c r="C2025" s="241"/>
    </row>
    <row r="2026" spans="1:3" x14ac:dyDescent="0.25">
      <c r="A2026" s="236" t="s">
        <v>910</v>
      </c>
      <c r="B2026" s="238">
        <v>0</v>
      </c>
      <c r="C2026" s="240">
        <v>0.17</v>
      </c>
    </row>
    <row r="2027" spans="1:3" ht="15" customHeight="1" x14ac:dyDescent="0.25">
      <c r="A2027" s="237"/>
      <c r="B2027" s="239"/>
      <c r="C2027" s="241"/>
    </row>
    <row r="2028" spans="1:3" x14ac:dyDescent="0.25">
      <c r="A2028" s="236" t="s">
        <v>909</v>
      </c>
      <c r="B2028" s="238">
        <v>0</v>
      </c>
      <c r="C2028" s="240">
        <v>0.16</v>
      </c>
    </row>
    <row r="2029" spans="1:3" ht="15" customHeight="1" x14ac:dyDescent="0.25">
      <c r="A2029" s="237"/>
      <c r="B2029" s="239"/>
      <c r="C2029" s="241"/>
    </row>
    <row r="2030" spans="1:3" x14ac:dyDescent="0.25">
      <c r="A2030" s="236" t="s">
        <v>908</v>
      </c>
      <c r="B2030" s="238">
        <v>0</v>
      </c>
      <c r="C2030" s="240">
        <v>0.15</v>
      </c>
    </row>
    <row r="2031" spans="1:3" ht="15" customHeight="1" x14ac:dyDescent="0.25">
      <c r="A2031" s="237"/>
      <c r="B2031" s="239"/>
      <c r="C2031" s="241"/>
    </row>
    <row r="2032" spans="1:3" x14ac:dyDescent="0.25">
      <c r="A2032" s="236" t="s">
        <v>907</v>
      </c>
      <c r="B2032" s="238">
        <v>0</v>
      </c>
      <c r="C2032" s="240">
        <v>0.15</v>
      </c>
    </row>
    <row r="2033" spans="1:3" ht="15" customHeight="1" x14ac:dyDescent="0.25">
      <c r="A2033" s="237"/>
      <c r="B2033" s="239"/>
      <c r="C2033" s="241"/>
    </row>
    <row r="2034" spans="1:3" x14ac:dyDescent="0.25">
      <c r="A2034" s="236" t="s">
        <v>906</v>
      </c>
      <c r="B2034" s="238">
        <v>0</v>
      </c>
      <c r="C2034" s="240">
        <v>0.14000000000000001</v>
      </c>
    </row>
    <row r="2035" spans="1:3" ht="15" customHeight="1" x14ac:dyDescent="0.25">
      <c r="A2035" s="237"/>
      <c r="B2035" s="239"/>
      <c r="C2035" s="241"/>
    </row>
    <row r="2036" spans="1:3" x14ac:dyDescent="0.25">
      <c r="A2036" s="236" t="s">
        <v>905</v>
      </c>
      <c r="B2036" s="238">
        <v>0</v>
      </c>
      <c r="C2036" s="240">
        <v>0.16</v>
      </c>
    </row>
    <row r="2037" spans="1:3" ht="15" customHeight="1" x14ac:dyDescent="0.25">
      <c r="A2037" s="237"/>
      <c r="B2037" s="239"/>
      <c r="C2037" s="241"/>
    </row>
    <row r="2038" spans="1:3" x14ac:dyDescent="0.25">
      <c r="A2038" s="236" t="s">
        <v>904</v>
      </c>
      <c r="B2038" s="238">
        <v>0</v>
      </c>
      <c r="C2038" s="240">
        <v>0.14000000000000001</v>
      </c>
    </row>
    <row r="2039" spans="1:3" ht="15" customHeight="1" x14ac:dyDescent="0.25">
      <c r="A2039" s="237"/>
      <c r="B2039" s="239"/>
      <c r="C2039" s="241"/>
    </row>
    <row r="2040" spans="1:3" x14ac:dyDescent="0.25">
      <c r="A2040" s="236" t="s">
        <v>903</v>
      </c>
      <c r="B2040" s="238">
        <v>0</v>
      </c>
      <c r="C2040" s="240">
        <v>0.17</v>
      </c>
    </row>
    <row r="2041" spans="1:3" ht="15" customHeight="1" x14ac:dyDescent="0.25">
      <c r="A2041" s="237"/>
      <c r="B2041" s="239"/>
      <c r="C2041" s="241"/>
    </row>
    <row r="2042" spans="1:3" x14ac:dyDescent="0.25">
      <c r="A2042" s="236" t="s">
        <v>902</v>
      </c>
      <c r="B2042" s="238">
        <v>0</v>
      </c>
      <c r="C2042" s="240">
        <v>0.18</v>
      </c>
    </row>
    <row r="2043" spans="1:3" ht="15" customHeight="1" x14ac:dyDescent="0.25">
      <c r="A2043" s="237"/>
      <c r="B2043" s="239"/>
      <c r="C2043" s="241"/>
    </row>
    <row r="2044" spans="1:3" x14ac:dyDescent="0.25">
      <c r="A2044" s="236" t="s">
        <v>901</v>
      </c>
      <c r="B2044" s="238">
        <v>0</v>
      </c>
      <c r="C2044" s="240">
        <v>0.18</v>
      </c>
    </row>
    <row r="2045" spans="1:3" ht="15" customHeight="1" x14ac:dyDescent="0.25">
      <c r="A2045" s="237"/>
      <c r="B2045" s="239"/>
      <c r="C2045" s="241"/>
    </row>
    <row r="2046" spans="1:3" x14ac:dyDescent="0.25">
      <c r="A2046" s="236" t="s">
        <v>900</v>
      </c>
      <c r="B2046" s="238">
        <v>0</v>
      </c>
      <c r="C2046" s="240">
        <v>0.15</v>
      </c>
    </row>
    <row r="2047" spans="1:3" ht="15" customHeight="1" x14ac:dyDescent="0.25">
      <c r="A2047" s="237"/>
      <c r="B2047" s="239"/>
      <c r="C2047" s="241"/>
    </row>
    <row r="2048" spans="1:3" x14ac:dyDescent="0.25">
      <c r="A2048" s="236" t="s">
        <v>899</v>
      </c>
      <c r="B2048" s="238">
        <v>0</v>
      </c>
      <c r="C2048" s="240">
        <v>0.13</v>
      </c>
    </row>
    <row r="2049" spans="1:3" ht="15" customHeight="1" x14ac:dyDescent="0.25">
      <c r="A2049" s="237"/>
      <c r="B2049" s="239"/>
      <c r="C2049" s="241"/>
    </row>
    <row r="2050" spans="1:3" x14ac:dyDescent="0.25">
      <c r="A2050" s="236" t="s">
        <v>898</v>
      </c>
      <c r="B2050" s="238">
        <v>0</v>
      </c>
      <c r="C2050" s="240">
        <v>0.11</v>
      </c>
    </row>
    <row r="2051" spans="1:3" ht="15" customHeight="1" x14ac:dyDescent="0.25">
      <c r="A2051" s="237"/>
      <c r="B2051" s="239"/>
      <c r="C2051" s="241"/>
    </row>
    <row r="2052" spans="1:3" x14ac:dyDescent="0.25">
      <c r="A2052" s="236" t="s">
        <v>897</v>
      </c>
      <c r="B2052" s="238">
        <v>0</v>
      </c>
      <c r="C2052" s="240">
        <v>0.1</v>
      </c>
    </row>
    <row r="2053" spans="1:3" ht="15" customHeight="1" x14ac:dyDescent="0.25">
      <c r="A2053" s="237"/>
      <c r="B2053" s="239"/>
      <c r="C2053" s="241"/>
    </row>
    <row r="2054" spans="1:3" x14ac:dyDescent="0.25">
      <c r="A2054" s="236" t="s">
        <v>896</v>
      </c>
      <c r="B2054" s="238">
        <v>0</v>
      </c>
      <c r="C2054" s="240">
        <v>0.14000000000000001</v>
      </c>
    </row>
    <row r="2055" spans="1:3" ht="15" customHeight="1" x14ac:dyDescent="0.25">
      <c r="A2055" s="237"/>
      <c r="B2055" s="239"/>
      <c r="C2055" s="241"/>
    </row>
    <row r="2056" spans="1:3" x14ac:dyDescent="0.25">
      <c r="A2056" s="236" t="s">
        <v>895</v>
      </c>
      <c r="B2056" s="238">
        <v>0</v>
      </c>
      <c r="C2056" s="240">
        <v>0.11</v>
      </c>
    </row>
    <row r="2057" spans="1:3" ht="15" customHeight="1" x14ac:dyDescent="0.25">
      <c r="A2057" s="237"/>
      <c r="B2057" s="239"/>
      <c r="C2057" s="241"/>
    </row>
    <row r="2058" spans="1:3" x14ac:dyDescent="0.25">
      <c r="A2058" s="236" t="s">
        <v>894</v>
      </c>
      <c r="B2058" s="238">
        <v>0</v>
      </c>
      <c r="C2058" s="240">
        <v>0.1</v>
      </c>
    </row>
    <row r="2059" spans="1:3" ht="15" customHeight="1" x14ac:dyDescent="0.25">
      <c r="A2059" s="237"/>
      <c r="B2059" s="239"/>
      <c r="C2059" s="241"/>
    </row>
    <row r="2060" spans="1:3" x14ac:dyDescent="0.25">
      <c r="A2060" s="236" t="s">
        <v>893</v>
      </c>
      <c r="B2060" s="238">
        <v>0</v>
      </c>
      <c r="C2060" s="240">
        <v>0.12</v>
      </c>
    </row>
    <row r="2061" spans="1:3" ht="15" customHeight="1" x14ac:dyDescent="0.25">
      <c r="A2061" s="237"/>
      <c r="B2061" s="239"/>
      <c r="C2061" s="241"/>
    </row>
    <row r="2062" spans="1:3" x14ac:dyDescent="0.25">
      <c r="A2062" s="236" t="s">
        <v>892</v>
      </c>
      <c r="B2062" s="238">
        <v>0</v>
      </c>
      <c r="C2062" s="240">
        <v>0.08</v>
      </c>
    </row>
    <row r="2063" spans="1:3" ht="15" customHeight="1" x14ac:dyDescent="0.25">
      <c r="A2063" s="237"/>
      <c r="B2063" s="239"/>
      <c r="C2063" s="241"/>
    </row>
    <row r="2064" spans="1:3" x14ac:dyDescent="0.25">
      <c r="A2064" s="236" t="s">
        <v>891</v>
      </c>
      <c r="B2064" s="238">
        <v>0</v>
      </c>
      <c r="C2064" s="240">
        <v>0.11</v>
      </c>
    </row>
    <row r="2065" spans="1:3" ht="15" customHeight="1" x14ac:dyDescent="0.25">
      <c r="A2065" s="237"/>
      <c r="B2065" s="239"/>
      <c r="C2065" s="241"/>
    </row>
    <row r="2066" spans="1:3" x14ac:dyDescent="0.25">
      <c r="A2066" s="236" t="s">
        <v>890</v>
      </c>
      <c r="B2066" s="238">
        <v>0</v>
      </c>
      <c r="C2066" s="240">
        <v>0.13</v>
      </c>
    </row>
    <row r="2067" spans="1:3" ht="15" customHeight="1" x14ac:dyDescent="0.25">
      <c r="A2067" s="237"/>
      <c r="B2067" s="239"/>
      <c r="C2067" s="241"/>
    </row>
    <row r="2068" spans="1:3" x14ac:dyDescent="0.25">
      <c r="A2068" s="236" t="s">
        <v>889</v>
      </c>
      <c r="B2068" s="238">
        <v>0</v>
      </c>
      <c r="C2068" s="240">
        <v>0.15</v>
      </c>
    </row>
    <row r="2069" spans="1:3" ht="15" customHeight="1" x14ac:dyDescent="0.25">
      <c r="A2069" s="237"/>
      <c r="B2069" s="239"/>
      <c r="C2069" s="241"/>
    </row>
    <row r="2070" spans="1:3" x14ac:dyDescent="0.25">
      <c r="A2070" s="236" t="s">
        <v>888</v>
      </c>
      <c r="B2070" s="238">
        <v>0</v>
      </c>
      <c r="C2070" s="240">
        <v>0.15</v>
      </c>
    </row>
    <row r="2071" spans="1:3" ht="15" customHeight="1" x14ac:dyDescent="0.25">
      <c r="A2071" s="237"/>
      <c r="B2071" s="239"/>
      <c r="C2071" s="241"/>
    </row>
    <row r="2072" spans="1:3" x14ac:dyDescent="0.25">
      <c r="A2072" s="236" t="s">
        <v>887</v>
      </c>
      <c r="B2072" s="238">
        <v>0</v>
      </c>
      <c r="C2072" s="240">
        <v>0.15</v>
      </c>
    </row>
    <row r="2073" spans="1:3" ht="15" customHeight="1" x14ac:dyDescent="0.25">
      <c r="A2073" s="237"/>
      <c r="B2073" s="239"/>
      <c r="C2073" s="241"/>
    </row>
    <row r="2074" spans="1:3" x14ac:dyDescent="0.25">
      <c r="A2074" s="236" t="s">
        <v>886</v>
      </c>
      <c r="B2074" s="238">
        <v>0</v>
      </c>
      <c r="C2074" s="240">
        <v>0.16</v>
      </c>
    </row>
    <row r="2075" spans="1:3" ht="15" customHeight="1" x14ac:dyDescent="0.25">
      <c r="A2075" s="237"/>
      <c r="B2075" s="239"/>
      <c r="C2075" s="241"/>
    </row>
    <row r="2076" spans="1:3" x14ac:dyDescent="0.25">
      <c r="A2076" s="236" t="s">
        <v>885</v>
      </c>
      <c r="B2076" s="238">
        <v>0</v>
      </c>
      <c r="C2076" s="240">
        <v>0.1</v>
      </c>
    </row>
    <row r="2077" spans="1:3" ht="15" customHeight="1" x14ac:dyDescent="0.25">
      <c r="A2077" s="237"/>
      <c r="B2077" s="239"/>
      <c r="C2077" s="241"/>
    </row>
    <row r="2078" spans="1:3" x14ac:dyDescent="0.25">
      <c r="A2078" s="236" t="s">
        <v>884</v>
      </c>
      <c r="B2078" s="238">
        <v>0</v>
      </c>
      <c r="C2078" s="240">
        <v>0.1</v>
      </c>
    </row>
    <row r="2079" spans="1:3" ht="15" customHeight="1" x14ac:dyDescent="0.25">
      <c r="A2079" s="237"/>
      <c r="B2079" s="239"/>
      <c r="C2079" s="241"/>
    </row>
    <row r="2080" spans="1:3" x14ac:dyDescent="0.25">
      <c r="A2080" s="236" t="s">
        <v>883</v>
      </c>
      <c r="B2080" s="238">
        <v>0</v>
      </c>
      <c r="C2080" s="240">
        <v>0.02</v>
      </c>
    </row>
    <row r="2081" spans="1:3" ht="15" customHeight="1" x14ac:dyDescent="0.25">
      <c r="A2081" s="237"/>
      <c r="B2081" s="239"/>
      <c r="C2081" s="241"/>
    </row>
    <row r="2082" spans="1:3" x14ac:dyDescent="0.25">
      <c r="A2082" s="236" t="s">
        <v>882</v>
      </c>
      <c r="B2082" s="238">
        <v>0</v>
      </c>
      <c r="C2082" s="240">
        <v>0.09</v>
      </c>
    </row>
    <row r="2083" spans="1:3" ht="15" customHeight="1" x14ac:dyDescent="0.25">
      <c r="A2083" s="237"/>
      <c r="B2083" s="239"/>
      <c r="C2083" s="241"/>
    </row>
    <row r="2084" spans="1:3" x14ac:dyDescent="0.25">
      <c r="A2084" s="236" t="s">
        <v>881</v>
      </c>
      <c r="B2084" s="238">
        <v>0</v>
      </c>
      <c r="C2084" s="240">
        <v>0.09</v>
      </c>
    </row>
    <row r="2085" spans="1:3" ht="15" customHeight="1" x14ac:dyDescent="0.25">
      <c r="A2085" s="237"/>
      <c r="B2085" s="239"/>
      <c r="C2085" s="241"/>
    </row>
    <row r="2086" spans="1:3" x14ac:dyDescent="0.25">
      <c r="A2086" s="236" t="s">
        <v>880</v>
      </c>
      <c r="B2086" s="238">
        <v>0</v>
      </c>
      <c r="C2086" s="240">
        <v>0.11</v>
      </c>
    </row>
    <row r="2087" spans="1:3" ht="15" customHeight="1" x14ac:dyDescent="0.25">
      <c r="A2087" s="237"/>
      <c r="B2087" s="239"/>
      <c r="C2087" s="241"/>
    </row>
    <row r="2088" spans="1:3" x14ac:dyDescent="0.25">
      <c r="A2088" s="236" t="s">
        <v>879</v>
      </c>
      <c r="B2088" s="238">
        <v>0</v>
      </c>
      <c r="C2088" s="240">
        <v>0.12</v>
      </c>
    </row>
    <row r="2089" spans="1:3" ht="15" customHeight="1" x14ac:dyDescent="0.25">
      <c r="A2089" s="237"/>
      <c r="B2089" s="239"/>
      <c r="C2089" s="241"/>
    </row>
    <row r="2090" spans="1:3" x14ac:dyDescent="0.25">
      <c r="A2090" s="236" t="s">
        <v>878</v>
      </c>
      <c r="B2090" s="238">
        <v>0</v>
      </c>
      <c r="C2090" s="240">
        <v>0.12</v>
      </c>
    </row>
    <row r="2091" spans="1:3" ht="15" customHeight="1" x14ac:dyDescent="0.25">
      <c r="A2091" s="237"/>
      <c r="B2091" s="239"/>
      <c r="C2091" s="241"/>
    </row>
    <row r="2092" spans="1:3" x14ac:dyDescent="0.25">
      <c r="A2092" s="236" t="s">
        <v>877</v>
      </c>
      <c r="B2092" s="238">
        <v>0</v>
      </c>
      <c r="C2092" s="240">
        <v>0.16</v>
      </c>
    </row>
    <row r="2093" spans="1:3" ht="15" customHeight="1" x14ac:dyDescent="0.25">
      <c r="A2093" s="237"/>
      <c r="B2093" s="239"/>
      <c r="C2093" s="241"/>
    </row>
    <row r="2094" spans="1:3" x14ac:dyDescent="0.25">
      <c r="A2094" s="236" t="s">
        <v>876</v>
      </c>
      <c r="B2094" s="238">
        <v>0</v>
      </c>
      <c r="C2094" s="240">
        <v>0.15</v>
      </c>
    </row>
    <row r="2095" spans="1:3" ht="15" customHeight="1" x14ac:dyDescent="0.25">
      <c r="A2095" s="237"/>
      <c r="B2095" s="239"/>
      <c r="C2095" s="241"/>
    </row>
    <row r="2096" spans="1:3" x14ac:dyDescent="0.25">
      <c r="A2096" s="236" t="s">
        <v>875</v>
      </c>
      <c r="B2096" s="238">
        <v>0</v>
      </c>
      <c r="C2096" s="240">
        <v>0.14000000000000001</v>
      </c>
    </row>
    <row r="2097" spans="1:3" ht="15" customHeight="1" x14ac:dyDescent="0.25">
      <c r="A2097" s="237"/>
      <c r="B2097" s="239"/>
      <c r="C2097" s="241"/>
    </row>
    <row r="2098" spans="1:3" x14ac:dyDescent="0.25">
      <c r="A2098" s="236" t="s">
        <v>874</v>
      </c>
      <c r="B2098" s="238">
        <v>0</v>
      </c>
      <c r="C2098" s="240">
        <v>0.13</v>
      </c>
    </row>
    <row r="2099" spans="1:3" ht="15" customHeight="1" x14ac:dyDescent="0.25">
      <c r="A2099" s="237"/>
      <c r="B2099" s="239"/>
      <c r="C2099" s="241"/>
    </row>
    <row r="2100" spans="1:3" x14ac:dyDescent="0.25">
      <c r="A2100" s="236" t="s">
        <v>873</v>
      </c>
      <c r="B2100" s="238">
        <v>0</v>
      </c>
      <c r="C2100" s="240">
        <v>0.12</v>
      </c>
    </row>
    <row r="2101" spans="1:3" ht="15" customHeight="1" x14ac:dyDescent="0.25">
      <c r="A2101" s="237"/>
      <c r="B2101" s="239"/>
      <c r="C2101" s="241"/>
    </row>
    <row r="2102" spans="1:3" x14ac:dyDescent="0.25">
      <c r="A2102" s="236" t="s">
        <v>872</v>
      </c>
      <c r="B2102" s="238">
        <v>0</v>
      </c>
      <c r="C2102" s="240">
        <v>0.09</v>
      </c>
    </row>
    <row r="2103" spans="1:3" ht="15" customHeight="1" x14ac:dyDescent="0.25">
      <c r="A2103" s="237"/>
      <c r="B2103" s="239"/>
      <c r="C2103" s="241"/>
    </row>
    <row r="2104" spans="1:3" x14ac:dyDescent="0.25">
      <c r="A2104" s="236" t="s">
        <v>871</v>
      </c>
      <c r="B2104" s="238">
        <v>0</v>
      </c>
      <c r="C2104" s="240">
        <v>7.0000000000000007E-2</v>
      </c>
    </row>
    <row r="2105" spans="1:3" ht="15" customHeight="1" x14ac:dyDescent="0.25">
      <c r="A2105" s="237"/>
      <c r="B2105" s="239"/>
      <c r="C2105" s="241"/>
    </row>
    <row r="2106" spans="1:3" x14ac:dyDescent="0.25">
      <c r="A2106" s="236" t="s">
        <v>870</v>
      </c>
      <c r="B2106" s="238">
        <v>0</v>
      </c>
      <c r="C2106" s="240">
        <v>0.1</v>
      </c>
    </row>
    <row r="2107" spans="1:3" ht="15" customHeight="1" x14ac:dyDescent="0.25">
      <c r="A2107" s="237"/>
      <c r="B2107" s="239"/>
      <c r="C2107" s="241"/>
    </row>
    <row r="2108" spans="1:3" x14ac:dyDescent="0.25">
      <c r="A2108" s="236" t="s">
        <v>869</v>
      </c>
      <c r="B2108" s="238">
        <v>0</v>
      </c>
      <c r="C2108" s="240">
        <v>0.11</v>
      </c>
    </row>
    <row r="2109" spans="1:3" ht="15" customHeight="1" x14ac:dyDescent="0.25">
      <c r="A2109" s="237"/>
      <c r="B2109" s="239"/>
      <c r="C2109" s="241"/>
    </row>
    <row r="2110" spans="1:3" x14ac:dyDescent="0.25">
      <c r="A2110" s="236" t="s">
        <v>868</v>
      </c>
      <c r="B2110" s="238">
        <v>0</v>
      </c>
      <c r="C2110" s="240">
        <v>0.15</v>
      </c>
    </row>
    <row r="2111" spans="1:3" ht="15" customHeight="1" x14ac:dyDescent="0.25">
      <c r="A2111" s="237"/>
      <c r="B2111" s="239"/>
      <c r="C2111" s="241"/>
    </row>
    <row r="2112" spans="1:3" x14ac:dyDescent="0.25">
      <c r="A2112" s="236" t="s">
        <v>867</v>
      </c>
      <c r="B2112" s="238">
        <v>0</v>
      </c>
      <c r="C2112" s="240">
        <v>0.16</v>
      </c>
    </row>
    <row r="2113" spans="1:3" ht="15" customHeight="1" x14ac:dyDescent="0.25">
      <c r="A2113" s="237"/>
      <c r="B2113" s="239"/>
      <c r="C2113" s="241"/>
    </row>
    <row r="2114" spans="1:3" x14ac:dyDescent="0.25">
      <c r="A2114" s="236" t="s">
        <v>866</v>
      </c>
      <c r="B2114" s="238">
        <v>0</v>
      </c>
      <c r="C2114" s="240">
        <v>0.13</v>
      </c>
    </row>
    <row r="2115" spans="1:3" ht="15" customHeight="1" x14ac:dyDescent="0.25">
      <c r="A2115" s="237"/>
      <c r="B2115" s="239"/>
      <c r="C2115" s="241"/>
    </row>
    <row r="2116" spans="1:3" x14ac:dyDescent="0.25">
      <c r="A2116" s="236" t="s">
        <v>865</v>
      </c>
      <c r="B2116" s="238">
        <v>0</v>
      </c>
      <c r="C2116" s="240">
        <v>0.09</v>
      </c>
    </row>
    <row r="2117" spans="1:3" ht="15" customHeight="1" x14ac:dyDescent="0.25">
      <c r="A2117" s="237"/>
      <c r="B2117" s="239"/>
      <c r="C2117" s="241"/>
    </row>
    <row r="2118" spans="1:3" x14ac:dyDescent="0.25">
      <c r="A2118" s="236" t="s">
        <v>864</v>
      </c>
      <c r="B2118" s="238">
        <v>0</v>
      </c>
      <c r="C2118" s="240">
        <v>0.04</v>
      </c>
    </row>
    <row r="2119" spans="1:3" ht="15" customHeight="1" x14ac:dyDescent="0.25">
      <c r="A2119" s="237"/>
      <c r="B2119" s="239"/>
      <c r="C2119" s="241"/>
    </row>
    <row r="2120" spans="1:3" x14ac:dyDescent="0.25">
      <c r="A2120" s="236" t="s">
        <v>863</v>
      </c>
      <c r="B2120" s="238">
        <v>0</v>
      </c>
      <c r="C2120" s="240">
        <v>0.1</v>
      </c>
    </row>
    <row r="2121" spans="1:3" ht="15" customHeight="1" x14ac:dyDescent="0.25">
      <c r="A2121" s="237"/>
      <c r="B2121" s="239"/>
      <c r="C2121" s="241"/>
    </row>
    <row r="2122" spans="1:3" x14ac:dyDescent="0.25">
      <c r="A2122" s="236" t="s">
        <v>862</v>
      </c>
      <c r="B2122" s="238">
        <v>0</v>
      </c>
      <c r="C2122" s="240">
        <v>0.1</v>
      </c>
    </row>
    <row r="2123" spans="1:3" ht="15" customHeight="1" x14ac:dyDescent="0.25">
      <c r="A2123" s="237"/>
      <c r="B2123" s="239"/>
      <c r="C2123" s="241"/>
    </row>
    <row r="2124" spans="1:3" x14ac:dyDescent="0.25">
      <c r="A2124" s="236" t="s">
        <v>861</v>
      </c>
      <c r="B2124" s="238">
        <v>0</v>
      </c>
      <c r="C2124" s="240">
        <v>0.1</v>
      </c>
    </row>
    <row r="2125" spans="1:3" ht="15" customHeight="1" x14ac:dyDescent="0.25">
      <c r="A2125" s="237"/>
      <c r="B2125" s="239"/>
      <c r="C2125" s="241"/>
    </row>
    <row r="2126" spans="1:3" x14ac:dyDescent="0.25">
      <c r="A2126" s="236" t="s">
        <v>860</v>
      </c>
      <c r="B2126" s="238">
        <v>0</v>
      </c>
      <c r="C2126" s="240">
        <v>0.11</v>
      </c>
    </row>
    <row r="2127" spans="1:3" ht="15" customHeight="1" x14ac:dyDescent="0.25">
      <c r="A2127" s="237"/>
      <c r="B2127" s="239"/>
      <c r="C2127" s="241"/>
    </row>
    <row r="2128" spans="1:3" x14ac:dyDescent="0.25">
      <c r="A2128" s="236" t="s">
        <v>859</v>
      </c>
      <c r="B2128" s="238">
        <v>0</v>
      </c>
      <c r="C2128" s="240">
        <v>0.12</v>
      </c>
    </row>
    <row r="2129" spans="1:3" ht="15" customHeight="1" x14ac:dyDescent="0.25">
      <c r="A2129" s="237"/>
      <c r="B2129" s="239"/>
      <c r="C2129" s="241"/>
    </row>
    <row r="2130" spans="1:3" x14ac:dyDescent="0.25">
      <c r="A2130" s="236" t="s">
        <v>858</v>
      </c>
      <c r="B2130" s="238">
        <v>0</v>
      </c>
      <c r="C2130" s="240">
        <v>0.1</v>
      </c>
    </row>
    <row r="2131" spans="1:3" ht="15" customHeight="1" x14ac:dyDescent="0.25">
      <c r="A2131" s="237"/>
      <c r="B2131" s="239"/>
      <c r="C2131" s="241"/>
    </row>
    <row r="2132" spans="1:3" x14ac:dyDescent="0.25">
      <c r="A2132" s="236" t="s">
        <v>857</v>
      </c>
      <c r="B2132" s="238">
        <v>0</v>
      </c>
      <c r="C2132" s="240">
        <v>0.06</v>
      </c>
    </row>
    <row r="2133" spans="1:3" ht="15" customHeight="1" x14ac:dyDescent="0.25">
      <c r="A2133" s="237"/>
      <c r="B2133" s="239"/>
      <c r="C2133" s="241"/>
    </row>
    <row r="2134" spans="1:3" x14ac:dyDescent="0.25">
      <c r="A2134" s="236" t="s">
        <v>856</v>
      </c>
      <c r="B2134" s="238">
        <v>0</v>
      </c>
      <c r="C2134" s="240">
        <v>0.08</v>
      </c>
    </row>
    <row r="2135" spans="1:3" ht="15" customHeight="1" x14ac:dyDescent="0.25">
      <c r="A2135" s="237"/>
      <c r="B2135" s="239"/>
      <c r="C2135" s="241"/>
    </row>
    <row r="2136" spans="1:3" x14ac:dyDescent="0.25">
      <c r="A2136" s="236" t="s">
        <v>855</v>
      </c>
      <c r="B2136" s="238">
        <v>0</v>
      </c>
      <c r="C2136" s="240">
        <v>0.06</v>
      </c>
    </row>
    <row r="2137" spans="1:3" ht="15" customHeight="1" x14ac:dyDescent="0.25">
      <c r="A2137" s="237"/>
      <c r="B2137" s="239"/>
      <c r="C2137" s="241"/>
    </row>
    <row r="2138" spans="1:3" x14ac:dyDescent="0.25">
      <c r="A2138" s="236" t="s">
        <v>854</v>
      </c>
      <c r="B2138" s="238">
        <v>0</v>
      </c>
      <c r="C2138" s="240">
        <v>7.0000000000000007E-2</v>
      </c>
    </row>
    <row r="2139" spans="1:3" ht="15" customHeight="1" x14ac:dyDescent="0.25">
      <c r="A2139" s="237"/>
      <c r="B2139" s="239"/>
      <c r="C2139" s="241"/>
    </row>
    <row r="2140" spans="1:3" x14ac:dyDescent="0.25">
      <c r="A2140" s="236" t="s">
        <v>853</v>
      </c>
      <c r="B2140" s="238">
        <v>0</v>
      </c>
      <c r="C2140" s="240">
        <v>0.09</v>
      </c>
    </row>
    <row r="2141" spans="1:3" ht="15" customHeight="1" x14ac:dyDescent="0.25">
      <c r="A2141" s="237"/>
      <c r="B2141" s="239"/>
      <c r="C2141" s="241"/>
    </row>
    <row r="2142" spans="1:3" x14ac:dyDescent="0.25">
      <c r="A2142" s="236" t="s">
        <v>852</v>
      </c>
      <c r="B2142" s="238">
        <v>0</v>
      </c>
      <c r="C2142" s="240">
        <v>0.09</v>
      </c>
    </row>
    <row r="2143" spans="1:3" ht="15" customHeight="1" x14ac:dyDescent="0.25">
      <c r="A2143" s="237"/>
      <c r="B2143" s="239"/>
      <c r="C2143" s="241"/>
    </row>
    <row r="2144" spans="1:3" x14ac:dyDescent="0.25">
      <c r="A2144" s="236" t="s">
        <v>851</v>
      </c>
      <c r="B2144" s="238">
        <v>0</v>
      </c>
      <c r="C2144" s="240">
        <v>0.06</v>
      </c>
    </row>
    <row r="2145" spans="1:3" ht="15" customHeight="1" x14ac:dyDescent="0.25">
      <c r="A2145" s="237"/>
      <c r="B2145" s="239"/>
      <c r="C2145" s="241"/>
    </row>
    <row r="2146" spans="1:3" x14ac:dyDescent="0.25">
      <c r="A2146" s="236" t="s">
        <v>850</v>
      </c>
      <c r="B2146" s="238">
        <v>0</v>
      </c>
      <c r="C2146" s="240">
        <v>7.0000000000000007E-2</v>
      </c>
    </row>
    <row r="2147" spans="1:3" ht="15" customHeight="1" x14ac:dyDescent="0.25">
      <c r="A2147" s="237"/>
      <c r="B2147" s="239"/>
      <c r="C2147" s="241"/>
    </row>
    <row r="2148" spans="1:3" x14ac:dyDescent="0.25">
      <c r="A2148" s="236" t="s">
        <v>849</v>
      </c>
      <c r="B2148" s="238">
        <v>0</v>
      </c>
      <c r="C2148" s="240">
        <v>0.09</v>
      </c>
    </row>
    <row r="2149" spans="1:3" ht="15" customHeight="1" x14ac:dyDescent="0.25">
      <c r="A2149" s="237"/>
      <c r="B2149" s="239"/>
      <c r="C2149" s="241"/>
    </row>
    <row r="2150" spans="1:3" x14ac:dyDescent="0.25">
      <c r="A2150" s="236" t="s">
        <v>848</v>
      </c>
      <c r="B2150" s="238">
        <v>0</v>
      </c>
      <c r="C2150" s="240">
        <v>0.1</v>
      </c>
    </row>
    <row r="2151" spans="1:3" ht="15" customHeight="1" x14ac:dyDescent="0.25">
      <c r="A2151" s="237"/>
      <c r="B2151" s="239"/>
      <c r="C2151" s="241"/>
    </row>
    <row r="2152" spans="1:3" x14ac:dyDescent="0.25">
      <c r="A2152" s="236" t="s">
        <v>847</v>
      </c>
      <c r="B2152" s="238">
        <v>0</v>
      </c>
      <c r="C2152" s="240">
        <v>7.0000000000000007E-2</v>
      </c>
    </row>
    <row r="2153" spans="1:3" ht="15" customHeight="1" x14ac:dyDescent="0.25">
      <c r="A2153" s="237"/>
      <c r="B2153" s="239"/>
      <c r="C2153" s="241"/>
    </row>
    <row r="2154" spans="1:3" x14ac:dyDescent="0.25">
      <c r="A2154" s="236" t="s">
        <v>846</v>
      </c>
      <c r="B2154" s="238">
        <v>0</v>
      </c>
      <c r="C2154" s="240">
        <v>0.06</v>
      </c>
    </row>
    <row r="2155" spans="1:3" ht="15" customHeight="1" x14ac:dyDescent="0.25">
      <c r="A2155" s="237"/>
      <c r="B2155" s="239"/>
      <c r="C2155" s="241"/>
    </row>
    <row r="2156" spans="1:3" x14ac:dyDescent="0.25">
      <c r="A2156" s="236" t="s">
        <v>845</v>
      </c>
      <c r="B2156" s="238">
        <v>0</v>
      </c>
      <c r="C2156" s="240">
        <v>0.06</v>
      </c>
    </row>
    <row r="2157" spans="1:3" ht="15" customHeight="1" x14ac:dyDescent="0.25">
      <c r="A2157" s="237"/>
      <c r="B2157" s="239"/>
      <c r="C2157" s="241"/>
    </row>
    <row r="2158" spans="1:3" x14ac:dyDescent="0.25">
      <c r="A2158" s="236" t="s">
        <v>844</v>
      </c>
      <c r="B2158" s="238">
        <v>0</v>
      </c>
      <c r="C2158" s="240">
        <v>0.06</v>
      </c>
    </row>
    <row r="2159" spans="1:3" ht="15" customHeight="1" x14ac:dyDescent="0.25">
      <c r="A2159" s="237"/>
      <c r="B2159" s="239"/>
      <c r="C2159" s="241"/>
    </row>
    <row r="2160" spans="1:3" x14ac:dyDescent="0.25">
      <c r="A2160" s="236" t="s">
        <v>843</v>
      </c>
      <c r="B2160" s="238">
        <v>0</v>
      </c>
      <c r="C2160" s="240">
        <v>0.02</v>
      </c>
    </row>
    <row r="2161" spans="1:3" ht="15" customHeight="1" x14ac:dyDescent="0.25">
      <c r="A2161" s="237"/>
      <c r="B2161" s="239"/>
      <c r="C2161" s="241"/>
    </row>
    <row r="2162" spans="1:3" x14ac:dyDescent="0.25">
      <c r="A2162" s="236" t="s">
        <v>842</v>
      </c>
      <c r="B2162" s="238">
        <v>0</v>
      </c>
      <c r="C2162" s="240">
        <v>0.02</v>
      </c>
    </row>
    <row r="2163" spans="1:3" ht="15" customHeight="1" x14ac:dyDescent="0.25">
      <c r="A2163" s="237"/>
      <c r="B2163" s="239"/>
      <c r="C2163" s="241"/>
    </row>
    <row r="2164" spans="1:3" x14ac:dyDescent="0.25">
      <c r="A2164" s="236" t="s">
        <v>841</v>
      </c>
      <c r="B2164" s="238">
        <v>0</v>
      </c>
      <c r="C2164" s="240">
        <v>0.04</v>
      </c>
    </row>
    <row r="2165" spans="1:3" ht="15" customHeight="1" x14ac:dyDescent="0.25">
      <c r="A2165" s="237"/>
      <c r="B2165" s="239"/>
      <c r="C2165" s="241"/>
    </row>
    <row r="2166" spans="1:3" x14ac:dyDescent="0.25">
      <c r="A2166" s="236" t="s">
        <v>840</v>
      </c>
      <c r="B2166" s="238">
        <v>0</v>
      </c>
      <c r="C2166" s="240">
        <v>0.04</v>
      </c>
    </row>
    <row r="2167" spans="1:3" ht="15" customHeight="1" x14ac:dyDescent="0.25">
      <c r="A2167" s="237"/>
      <c r="B2167" s="239"/>
      <c r="C2167" s="241"/>
    </row>
    <row r="2168" spans="1:3" x14ac:dyDescent="0.25">
      <c r="A2168" s="236" t="s">
        <v>839</v>
      </c>
      <c r="B2168" s="238">
        <v>0</v>
      </c>
      <c r="C2168" s="240">
        <v>0.03</v>
      </c>
    </row>
    <row r="2169" spans="1:3" ht="15" customHeight="1" x14ac:dyDescent="0.25">
      <c r="A2169" s="237"/>
      <c r="B2169" s="239"/>
      <c r="C2169" s="241"/>
    </row>
    <row r="2170" spans="1:3" x14ac:dyDescent="0.25">
      <c r="A2170" s="236" t="s">
        <v>838</v>
      </c>
      <c r="B2170" s="238">
        <v>0</v>
      </c>
      <c r="C2170" s="240">
        <v>0.05</v>
      </c>
    </row>
    <row r="2171" spans="1:3" ht="15" customHeight="1" x14ac:dyDescent="0.25">
      <c r="A2171" s="237"/>
      <c r="B2171" s="239"/>
      <c r="C2171" s="241"/>
    </row>
    <row r="2172" spans="1:3" x14ac:dyDescent="0.25">
      <c r="A2172" s="236" t="s">
        <v>837</v>
      </c>
      <c r="B2172" s="238">
        <v>0</v>
      </c>
      <c r="C2172" s="240">
        <v>0.04</v>
      </c>
    </row>
    <row r="2173" spans="1:3" ht="15" customHeight="1" x14ac:dyDescent="0.25">
      <c r="A2173" s="237"/>
      <c r="B2173" s="239"/>
      <c r="C2173" s="241"/>
    </row>
    <row r="2174" spans="1:3" x14ac:dyDescent="0.25">
      <c r="A2174" s="236" t="s">
        <v>836</v>
      </c>
      <c r="B2174" s="238">
        <v>0</v>
      </c>
      <c r="C2174" s="240">
        <v>0.03</v>
      </c>
    </row>
    <row r="2175" spans="1:3" ht="15" customHeight="1" x14ac:dyDescent="0.25">
      <c r="A2175" s="237"/>
      <c r="B2175" s="239"/>
      <c r="C2175" s="241"/>
    </row>
    <row r="2176" spans="1:3" x14ac:dyDescent="0.25">
      <c r="A2176" s="236" t="s">
        <v>835</v>
      </c>
      <c r="B2176" s="238">
        <v>0</v>
      </c>
      <c r="C2176" s="240">
        <v>0.03</v>
      </c>
    </row>
    <row r="2177" spans="1:3" ht="15" customHeight="1" x14ac:dyDescent="0.25">
      <c r="A2177" s="237"/>
      <c r="B2177" s="239"/>
      <c r="C2177" s="241"/>
    </row>
    <row r="2178" spans="1:3" x14ac:dyDescent="0.25">
      <c r="A2178" s="236" t="s">
        <v>834</v>
      </c>
      <c r="B2178" s="238">
        <v>0</v>
      </c>
      <c r="C2178" s="240">
        <v>0.06</v>
      </c>
    </row>
    <row r="2179" spans="1:3" ht="15" customHeight="1" x14ac:dyDescent="0.25">
      <c r="A2179" s="237"/>
      <c r="B2179" s="239"/>
      <c r="C2179" s="241"/>
    </row>
    <row r="2180" spans="1:3" x14ac:dyDescent="0.25">
      <c r="A2180" s="236" t="s">
        <v>833</v>
      </c>
      <c r="B2180" s="238">
        <v>0</v>
      </c>
      <c r="C2180" s="240">
        <v>7.0000000000000007E-2</v>
      </c>
    </row>
    <row r="2181" spans="1:3" ht="15" customHeight="1" x14ac:dyDescent="0.25">
      <c r="A2181" s="237"/>
      <c r="B2181" s="239"/>
      <c r="C2181" s="241"/>
    </row>
    <row r="2182" spans="1:3" x14ac:dyDescent="0.25">
      <c r="A2182" s="236" t="s">
        <v>832</v>
      </c>
      <c r="B2182" s="238">
        <v>0</v>
      </c>
      <c r="C2182" s="240">
        <v>0.08</v>
      </c>
    </row>
    <row r="2183" spans="1:3" ht="15" customHeight="1" x14ac:dyDescent="0.25">
      <c r="A2183" s="237"/>
      <c r="B2183" s="239"/>
      <c r="C2183" s="241"/>
    </row>
    <row r="2184" spans="1:3" x14ac:dyDescent="0.25">
      <c r="A2184" s="236" t="s">
        <v>831</v>
      </c>
      <c r="B2184" s="238">
        <v>0</v>
      </c>
      <c r="C2184" s="240">
        <v>0.08</v>
      </c>
    </row>
    <row r="2185" spans="1:3" ht="15" customHeight="1" x14ac:dyDescent="0.25">
      <c r="A2185" s="237"/>
      <c r="B2185" s="239"/>
      <c r="C2185" s="241"/>
    </row>
    <row r="2186" spans="1:3" x14ac:dyDescent="0.25">
      <c r="A2186" s="236" t="s">
        <v>830</v>
      </c>
      <c r="B2186" s="238">
        <v>0</v>
      </c>
      <c r="C2186" s="240">
        <v>0.03</v>
      </c>
    </row>
    <row r="2187" spans="1:3" ht="15" customHeight="1" x14ac:dyDescent="0.25">
      <c r="A2187" s="237"/>
      <c r="B2187" s="239"/>
      <c r="C2187" s="241"/>
    </row>
    <row r="2188" spans="1:3" x14ac:dyDescent="0.25">
      <c r="A2188" s="236" t="s">
        <v>829</v>
      </c>
      <c r="B2188" s="238">
        <v>0</v>
      </c>
      <c r="C2188" s="240">
        <v>0.03</v>
      </c>
    </row>
    <row r="2189" spans="1:3" ht="15" customHeight="1" x14ac:dyDescent="0.25">
      <c r="A2189" s="237"/>
      <c r="B2189" s="239"/>
      <c r="C2189" s="241"/>
    </row>
    <row r="2190" spans="1:3" x14ac:dyDescent="0.25">
      <c r="A2190" s="236" t="s">
        <v>828</v>
      </c>
      <c r="B2190" s="238">
        <v>0</v>
      </c>
      <c r="C2190" s="240">
        <v>0.05</v>
      </c>
    </row>
    <row r="2191" spans="1:3" ht="15" customHeight="1" x14ac:dyDescent="0.25">
      <c r="A2191" s="237"/>
      <c r="B2191" s="239"/>
      <c r="C2191" s="241"/>
    </row>
    <row r="2192" spans="1:3" x14ac:dyDescent="0.25">
      <c r="A2192" s="236" t="s">
        <v>827</v>
      </c>
      <c r="B2192" s="238">
        <v>0</v>
      </c>
      <c r="C2192" s="240">
        <v>7.0000000000000007E-2</v>
      </c>
    </row>
    <row r="2193" spans="1:3" ht="15" customHeight="1" x14ac:dyDescent="0.25">
      <c r="A2193" s="237"/>
      <c r="B2193" s="239"/>
      <c r="C2193" s="241"/>
    </row>
    <row r="2194" spans="1:3" x14ac:dyDescent="0.25">
      <c r="A2194" s="236" t="s">
        <v>826</v>
      </c>
      <c r="B2194" s="238">
        <v>0</v>
      </c>
      <c r="C2194" s="240">
        <v>0.03</v>
      </c>
    </row>
    <row r="2195" spans="1:3" ht="15" customHeight="1" x14ac:dyDescent="0.25">
      <c r="A2195" s="237"/>
      <c r="B2195" s="239"/>
      <c r="C2195" s="241"/>
    </row>
    <row r="2196" spans="1:3" x14ac:dyDescent="0.25">
      <c r="A2196" s="236" t="s">
        <v>825</v>
      </c>
      <c r="B2196" s="238">
        <v>0</v>
      </c>
      <c r="C2196" s="240">
        <v>0.03</v>
      </c>
    </row>
    <row r="2197" spans="1:3" ht="15" customHeight="1" x14ac:dyDescent="0.25">
      <c r="A2197" s="237"/>
      <c r="B2197" s="239"/>
      <c r="C2197" s="241"/>
    </row>
    <row r="2198" spans="1:3" x14ac:dyDescent="0.25">
      <c r="A2198" s="236" t="s">
        <v>824</v>
      </c>
      <c r="B2198" s="238">
        <v>0</v>
      </c>
      <c r="C2198" s="240">
        <v>0.04</v>
      </c>
    </row>
    <row r="2199" spans="1:3" ht="15" customHeight="1" x14ac:dyDescent="0.25">
      <c r="A2199" s="237"/>
      <c r="B2199" s="239"/>
      <c r="C2199" s="241"/>
    </row>
    <row r="2200" spans="1:3" x14ac:dyDescent="0.25">
      <c r="A2200" s="236" t="s">
        <v>823</v>
      </c>
      <c r="B2200" s="238">
        <v>0</v>
      </c>
      <c r="C2200" s="240">
        <v>7.0000000000000007E-2</v>
      </c>
    </row>
    <row r="2201" spans="1:3" ht="15" customHeight="1" x14ac:dyDescent="0.25">
      <c r="A2201" s="237"/>
      <c r="B2201" s="239"/>
      <c r="C2201" s="241"/>
    </row>
    <row r="2202" spans="1:3" x14ac:dyDescent="0.25">
      <c r="A2202" s="236" t="s">
        <v>822</v>
      </c>
      <c r="B2202" s="238">
        <v>0</v>
      </c>
      <c r="C2202" s="240">
        <v>7.0000000000000007E-2</v>
      </c>
    </row>
    <row r="2203" spans="1:3" ht="15" customHeight="1" x14ac:dyDescent="0.25">
      <c r="A2203" s="237"/>
      <c r="B2203" s="239"/>
      <c r="C2203" s="241"/>
    </row>
    <row r="2204" spans="1:3" x14ac:dyDescent="0.25">
      <c r="A2204" s="236" t="s">
        <v>821</v>
      </c>
      <c r="B2204" s="238">
        <v>0</v>
      </c>
      <c r="C2204" s="240">
        <v>7.0000000000000007E-2</v>
      </c>
    </row>
    <row r="2205" spans="1:3" ht="15" customHeight="1" x14ac:dyDescent="0.25">
      <c r="A2205" s="237"/>
      <c r="B2205" s="239"/>
      <c r="C2205" s="241"/>
    </row>
    <row r="2206" spans="1:3" x14ac:dyDescent="0.25">
      <c r="A2206" s="236" t="s">
        <v>820</v>
      </c>
      <c r="B2206" s="238">
        <v>0</v>
      </c>
      <c r="C2206" s="240">
        <v>7.0000000000000007E-2</v>
      </c>
    </row>
    <row r="2207" spans="1:3" ht="15" customHeight="1" x14ac:dyDescent="0.25">
      <c r="A2207" s="237"/>
      <c r="B2207" s="239"/>
      <c r="C2207" s="241"/>
    </row>
    <row r="2208" spans="1:3" x14ac:dyDescent="0.25">
      <c r="A2208" s="236" t="s">
        <v>819</v>
      </c>
      <c r="B2208" s="238">
        <v>0</v>
      </c>
      <c r="C2208" s="240">
        <v>0.05</v>
      </c>
    </row>
    <row r="2209" spans="1:3" ht="15" customHeight="1" x14ac:dyDescent="0.25">
      <c r="A2209" s="237"/>
      <c r="B2209" s="239"/>
      <c r="C2209" s="241"/>
    </row>
    <row r="2210" spans="1:3" x14ac:dyDescent="0.25">
      <c r="A2210" s="236" t="s">
        <v>818</v>
      </c>
      <c r="B2210" s="238">
        <v>0</v>
      </c>
      <c r="C2210" s="240">
        <v>0.04</v>
      </c>
    </row>
    <row r="2211" spans="1:3" ht="15" customHeight="1" x14ac:dyDescent="0.25">
      <c r="A2211" s="237"/>
      <c r="B2211" s="239"/>
      <c r="C2211" s="241"/>
    </row>
    <row r="2212" spans="1:3" x14ac:dyDescent="0.25">
      <c r="A2212" s="236" t="s">
        <v>817</v>
      </c>
      <c r="B2212" s="238">
        <v>0</v>
      </c>
      <c r="C2212" s="240">
        <v>0.03</v>
      </c>
    </row>
    <row r="2213" spans="1:3" ht="15" customHeight="1" x14ac:dyDescent="0.25">
      <c r="A2213" s="237"/>
      <c r="B2213" s="239"/>
      <c r="C2213" s="241"/>
    </row>
    <row r="2214" spans="1:3" x14ac:dyDescent="0.25">
      <c r="A2214" s="236" t="s">
        <v>816</v>
      </c>
      <c r="B2214" s="238">
        <v>0</v>
      </c>
      <c r="C2214" s="240">
        <v>0.05</v>
      </c>
    </row>
    <row r="2215" spans="1:3" ht="15" customHeight="1" x14ac:dyDescent="0.25">
      <c r="A2215" s="237"/>
      <c r="B2215" s="239"/>
      <c r="C2215" s="241"/>
    </row>
    <row r="2216" spans="1:3" x14ac:dyDescent="0.25">
      <c r="A2216" s="236" t="s">
        <v>815</v>
      </c>
      <c r="B2216" s="238">
        <v>0</v>
      </c>
      <c r="C2216" s="240">
        <v>7.0000000000000007E-2</v>
      </c>
    </row>
    <row r="2217" spans="1:3" ht="15" customHeight="1" x14ac:dyDescent="0.25">
      <c r="A2217" s="237"/>
      <c r="B2217" s="239"/>
      <c r="C2217" s="241"/>
    </row>
    <row r="2218" spans="1:3" x14ac:dyDescent="0.25">
      <c r="A2218" s="236" t="s">
        <v>814</v>
      </c>
      <c r="B2218" s="238">
        <v>0</v>
      </c>
      <c r="C2218" s="240">
        <v>7.0000000000000007E-2</v>
      </c>
    </row>
    <row r="2219" spans="1:3" ht="15" customHeight="1" x14ac:dyDescent="0.25">
      <c r="A2219" s="237"/>
      <c r="B2219" s="239"/>
      <c r="C2219" s="241"/>
    </row>
    <row r="2220" spans="1:3" x14ac:dyDescent="0.25">
      <c r="A2220" s="236" t="s">
        <v>813</v>
      </c>
      <c r="B2220" s="238">
        <v>0</v>
      </c>
      <c r="C2220" s="240">
        <v>0.03</v>
      </c>
    </row>
    <row r="2221" spans="1:3" ht="15" customHeight="1" x14ac:dyDescent="0.25">
      <c r="A2221" s="237"/>
      <c r="B2221" s="239"/>
      <c r="C2221" s="241"/>
    </row>
    <row r="2222" spans="1:3" x14ac:dyDescent="0.25">
      <c r="A2222" s="236" t="s">
        <v>812</v>
      </c>
      <c r="B2222" s="238">
        <v>0</v>
      </c>
      <c r="C2222" s="240">
        <v>0.06</v>
      </c>
    </row>
    <row r="2223" spans="1:3" ht="15" customHeight="1" x14ac:dyDescent="0.25">
      <c r="A2223" s="237"/>
      <c r="B2223" s="239"/>
      <c r="C2223" s="241"/>
    </row>
    <row r="2224" spans="1:3" x14ac:dyDescent="0.25">
      <c r="A2224" s="236" t="s">
        <v>811</v>
      </c>
      <c r="B2224" s="238">
        <v>0</v>
      </c>
      <c r="C2224" s="240">
        <v>7.0000000000000007E-2</v>
      </c>
    </row>
    <row r="2225" spans="1:3" ht="15" customHeight="1" x14ac:dyDescent="0.25">
      <c r="A2225" s="237"/>
      <c r="B2225" s="239"/>
      <c r="C2225" s="241"/>
    </row>
    <row r="2226" spans="1:3" x14ac:dyDescent="0.25">
      <c r="A2226" s="236" t="s">
        <v>810</v>
      </c>
      <c r="B2226" s="238">
        <v>0.57999999999999996</v>
      </c>
      <c r="C2226" s="240">
        <v>0.04</v>
      </c>
    </row>
    <row r="2227" spans="1:3" ht="15" customHeight="1" x14ac:dyDescent="0.25">
      <c r="A2227" s="237"/>
      <c r="B2227" s="239"/>
      <c r="C2227" s="241"/>
    </row>
    <row r="2228" spans="1:3" x14ac:dyDescent="0.25">
      <c r="A2228" s="236" t="s">
        <v>809</v>
      </c>
      <c r="B2228" s="238">
        <v>0.57999999999999996</v>
      </c>
      <c r="C2228" s="240">
        <v>0.09</v>
      </c>
    </row>
    <row r="2229" spans="1:3" ht="15" customHeight="1" x14ac:dyDescent="0.25">
      <c r="A2229" s="237"/>
      <c r="B2229" s="239"/>
      <c r="C2229" s="241"/>
    </row>
    <row r="2230" spans="1:3" x14ac:dyDescent="0.25">
      <c r="A2230" s="236" t="s">
        <v>808</v>
      </c>
      <c r="B2230" s="238">
        <v>0.57999999999999996</v>
      </c>
      <c r="C2230" s="240">
        <v>0.09</v>
      </c>
    </row>
    <row r="2231" spans="1:3" ht="15" customHeight="1" x14ac:dyDescent="0.25">
      <c r="A2231" s="237"/>
      <c r="B2231" s="239"/>
      <c r="C2231" s="241"/>
    </row>
    <row r="2232" spans="1:3" x14ac:dyDescent="0.25">
      <c r="A2232" s="236" t="s">
        <v>807</v>
      </c>
      <c r="B2232" s="238">
        <v>0.57999999999999996</v>
      </c>
      <c r="C2232" s="240">
        <v>0.08</v>
      </c>
    </row>
    <row r="2233" spans="1:3" ht="15" customHeight="1" x14ac:dyDescent="0.25">
      <c r="A2233" s="237"/>
      <c r="B2233" s="239"/>
      <c r="C2233" s="241"/>
    </row>
    <row r="2234" spans="1:3" x14ac:dyDescent="0.25">
      <c r="A2234" s="236" t="s">
        <v>806</v>
      </c>
      <c r="B2234" s="238">
        <v>0.57999999999999996</v>
      </c>
      <c r="C2234" s="240">
        <v>7.0000000000000007E-2</v>
      </c>
    </row>
    <row r="2235" spans="1:3" ht="15" customHeight="1" x14ac:dyDescent="0.25">
      <c r="A2235" s="237"/>
      <c r="B2235" s="239"/>
      <c r="C2235" s="241"/>
    </row>
    <row r="2236" spans="1:3" x14ac:dyDescent="0.25">
      <c r="A2236" s="236" t="s">
        <v>805</v>
      </c>
      <c r="B2236" s="238">
        <v>0.57999999999999996</v>
      </c>
      <c r="C2236" s="240">
        <v>0.06</v>
      </c>
    </row>
    <row r="2237" spans="1:3" ht="15" customHeight="1" x14ac:dyDescent="0.25">
      <c r="A2237" s="237"/>
      <c r="B2237" s="239"/>
      <c r="C2237" s="241"/>
    </row>
    <row r="2238" spans="1:3" x14ac:dyDescent="0.25">
      <c r="A2238" s="236" t="s">
        <v>804</v>
      </c>
      <c r="B2238" s="238">
        <v>0.57999999999999996</v>
      </c>
      <c r="C2238" s="240">
        <v>0.08</v>
      </c>
    </row>
    <row r="2239" spans="1:3" ht="15" customHeight="1" x14ac:dyDescent="0.25">
      <c r="A2239" s="237"/>
      <c r="B2239" s="239"/>
      <c r="C2239" s="241"/>
    </row>
    <row r="2240" spans="1:3" x14ac:dyDescent="0.25">
      <c r="A2240" s="236" t="s">
        <v>803</v>
      </c>
      <c r="B2240" s="238">
        <v>0.57999999999999996</v>
      </c>
      <c r="C2240" s="240">
        <v>0.08</v>
      </c>
    </row>
    <row r="2241" spans="1:3" ht="15" customHeight="1" x14ac:dyDescent="0.25">
      <c r="A2241" s="237"/>
      <c r="B2241" s="239"/>
      <c r="C2241" s="241"/>
    </row>
    <row r="2242" spans="1:3" x14ac:dyDescent="0.25">
      <c r="A2242" s="236" t="s">
        <v>802</v>
      </c>
      <c r="B2242" s="238">
        <v>0.57999999999999996</v>
      </c>
      <c r="C2242" s="240">
        <v>0.06</v>
      </c>
    </row>
    <row r="2243" spans="1:3" ht="15" customHeight="1" x14ac:dyDescent="0.25">
      <c r="A2243" s="237"/>
      <c r="B2243" s="239"/>
      <c r="C2243" s="241"/>
    </row>
    <row r="2244" spans="1:3" x14ac:dyDescent="0.25">
      <c r="A2244" s="236" t="s">
        <v>801</v>
      </c>
      <c r="B2244" s="238">
        <v>0.57999999999999996</v>
      </c>
      <c r="C2244" s="240">
        <v>7.0000000000000007E-2</v>
      </c>
    </row>
    <row r="2245" spans="1:3" ht="15" customHeight="1" x14ac:dyDescent="0.25">
      <c r="A2245" s="237"/>
      <c r="B2245" s="239"/>
      <c r="C2245" s="241"/>
    </row>
    <row r="2246" spans="1:3" x14ac:dyDescent="0.25">
      <c r="A2246" s="236" t="s">
        <v>800</v>
      </c>
      <c r="B2246" s="238">
        <v>0.57999999999999996</v>
      </c>
      <c r="C2246" s="240">
        <v>0.08</v>
      </c>
    </row>
    <row r="2247" spans="1:3" ht="15" customHeight="1" x14ac:dyDescent="0.25">
      <c r="A2247" s="237"/>
      <c r="B2247" s="239"/>
      <c r="C2247" s="241"/>
    </row>
    <row r="2248" spans="1:3" x14ac:dyDescent="0.25">
      <c r="A2248" s="236" t="s">
        <v>799</v>
      </c>
      <c r="B2248" s="238">
        <v>0.57999999999999996</v>
      </c>
      <c r="C2248" s="240">
        <v>7.0000000000000007E-2</v>
      </c>
    </row>
    <row r="2249" spans="1:3" ht="15" customHeight="1" x14ac:dyDescent="0.25">
      <c r="A2249" s="237"/>
      <c r="B2249" s="239"/>
      <c r="C2249" s="241"/>
    </row>
    <row r="2250" spans="1:3" x14ac:dyDescent="0.25">
      <c r="A2250" s="236" t="s">
        <v>798</v>
      </c>
      <c r="B2250" s="238">
        <v>0.57999999999999996</v>
      </c>
      <c r="C2250" s="240">
        <v>0.08</v>
      </c>
    </row>
    <row r="2251" spans="1:3" ht="15" customHeight="1" x14ac:dyDescent="0.25">
      <c r="A2251" s="237"/>
      <c r="B2251" s="239"/>
      <c r="C2251" s="241"/>
    </row>
    <row r="2252" spans="1:3" x14ac:dyDescent="0.25">
      <c r="A2252" s="236" t="s">
        <v>797</v>
      </c>
      <c r="B2252" s="238">
        <v>0.57999999999999996</v>
      </c>
      <c r="C2252" s="240">
        <v>0.1</v>
      </c>
    </row>
    <row r="2253" spans="1:3" ht="15" customHeight="1" x14ac:dyDescent="0.25">
      <c r="A2253" s="237"/>
      <c r="B2253" s="239"/>
      <c r="C2253" s="241"/>
    </row>
    <row r="2254" spans="1:3" x14ac:dyDescent="0.25">
      <c r="A2254" s="236" t="s">
        <v>796</v>
      </c>
      <c r="B2254" s="238">
        <v>0.57999999999999996</v>
      </c>
      <c r="C2254" s="240">
        <v>0.08</v>
      </c>
    </row>
    <row r="2255" spans="1:3" ht="15" customHeight="1" x14ac:dyDescent="0.25">
      <c r="A2255" s="237"/>
      <c r="B2255" s="239"/>
      <c r="C2255" s="241"/>
    </row>
    <row r="2256" spans="1:3" x14ac:dyDescent="0.25">
      <c r="A2256" s="236" t="s">
        <v>795</v>
      </c>
      <c r="B2256" s="238">
        <v>0.57999999999999996</v>
      </c>
      <c r="C2256" s="240">
        <v>0.08</v>
      </c>
    </row>
    <row r="2257" spans="1:3" ht="15" customHeight="1" x14ac:dyDescent="0.25">
      <c r="A2257" s="237"/>
      <c r="B2257" s="239"/>
      <c r="C2257" s="241"/>
    </row>
    <row r="2258" spans="1:3" x14ac:dyDescent="0.25">
      <c r="A2258" s="236" t="s">
        <v>794</v>
      </c>
      <c r="B2258" s="238">
        <v>0.57999999999999996</v>
      </c>
      <c r="C2258" s="240">
        <v>0.1</v>
      </c>
    </row>
    <row r="2259" spans="1:3" ht="15" customHeight="1" x14ac:dyDescent="0.25">
      <c r="A2259" s="237"/>
      <c r="B2259" s="239"/>
      <c r="C2259" s="241"/>
    </row>
    <row r="2260" spans="1:3" x14ac:dyDescent="0.25">
      <c r="A2260" s="236" t="s">
        <v>793</v>
      </c>
      <c r="B2260" s="238">
        <v>0.57999999999999996</v>
      </c>
      <c r="C2260" s="240">
        <v>0.1</v>
      </c>
    </row>
    <row r="2261" spans="1:3" ht="15" customHeight="1" x14ac:dyDescent="0.25">
      <c r="A2261" s="237"/>
      <c r="B2261" s="239"/>
      <c r="C2261" s="241"/>
    </row>
    <row r="2262" spans="1:3" x14ac:dyDescent="0.25">
      <c r="A2262" s="236" t="s">
        <v>792</v>
      </c>
      <c r="B2262" s="238">
        <v>0.57999999999999996</v>
      </c>
      <c r="C2262" s="240">
        <v>0.11</v>
      </c>
    </row>
    <row r="2263" spans="1:3" ht="15" customHeight="1" x14ac:dyDescent="0.25">
      <c r="A2263" s="237"/>
      <c r="B2263" s="239"/>
      <c r="C2263" s="241"/>
    </row>
    <row r="2264" spans="1:3" x14ac:dyDescent="0.25">
      <c r="A2264" s="236" t="s">
        <v>791</v>
      </c>
      <c r="B2264" s="238">
        <v>0.57999999999999996</v>
      </c>
      <c r="C2264" s="240">
        <v>0.1</v>
      </c>
    </row>
    <row r="2265" spans="1:3" ht="15" customHeight="1" x14ac:dyDescent="0.25">
      <c r="A2265" s="237"/>
      <c r="B2265" s="239"/>
      <c r="C2265" s="241"/>
    </row>
    <row r="2266" spans="1:3" x14ac:dyDescent="0.25">
      <c r="A2266" s="236" t="s">
        <v>790</v>
      </c>
      <c r="B2266" s="238">
        <v>0.57999999999999996</v>
      </c>
      <c r="C2266" s="240">
        <v>0.13</v>
      </c>
    </row>
    <row r="2267" spans="1:3" ht="15" customHeight="1" x14ac:dyDescent="0.25">
      <c r="A2267" s="237"/>
      <c r="B2267" s="239"/>
      <c r="C2267" s="241"/>
    </row>
    <row r="2268" spans="1:3" x14ac:dyDescent="0.25">
      <c r="A2268" s="236" t="s">
        <v>789</v>
      </c>
      <c r="B2268" s="238">
        <v>0.57999999999999996</v>
      </c>
      <c r="C2268" s="240">
        <v>0.09</v>
      </c>
    </row>
    <row r="2269" spans="1:3" ht="15" customHeight="1" x14ac:dyDescent="0.25">
      <c r="A2269" s="237"/>
      <c r="B2269" s="239"/>
      <c r="C2269" s="241"/>
    </row>
    <row r="2270" spans="1:3" x14ac:dyDescent="0.25">
      <c r="A2270" s="236" t="s">
        <v>788</v>
      </c>
      <c r="B2270" s="238">
        <v>0.57999999999999996</v>
      </c>
      <c r="C2270" s="240">
        <v>0.1</v>
      </c>
    </row>
    <row r="2271" spans="1:3" ht="15" customHeight="1" x14ac:dyDescent="0.25">
      <c r="A2271" s="237"/>
      <c r="B2271" s="239"/>
      <c r="C2271" s="241"/>
    </row>
    <row r="2272" spans="1:3" x14ac:dyDescent="0.25">
      <c r="A2272" s="236" t="s">
        <v>787</v>
      </c>
      <c r="B2272" s="238">
        <v>0.57999999999999996</v>
      </c>
      <c r="C2272" s="240">
        <v>0.05</v>
      </c>
    </row>
    <row r="2273" spans="1:3" ht="15" customHeight="1" x14ac:dyDescent="0.25">
      <c r="A2273" s="237"/>
      <c r="B2273" s="239"/>
      <c r="C2273" s="241"/>
    </row>
    <row r="2274" spans="1:3" x14ac:dyDescent="0.25">
      <c r="A2274" s="236" t="s">
        <v>786</v>
      </c>
      <c r="B2274" s="238">
        <v>0.57999999999999996</v>
      </c>
      <c r="C2274" s="240">
        <v>0.03</v>
      </c>
    </row>
    <row r="2275" spans="1:3" ht="15" customHeight="1" x14ac:dyDescent="0.25">
      <c r="A2275" s="237"/>
      <c r="B2275" s="239"/>
      <c r="C2275" s="241"/>
    </row>
    <row r="2276" spans="1:3" x14ac:dyDescent="0.25">
      <c r="A2276" s="236" t="s">
        <v>785</v>
      </c>
      <c r="B2276" s="238">
        <v>0.57999999999999996</v>
      </c>
      <c r="C2276" s="240">
        <v>0.03</v>
      </c>
    </row>
    <row r="2277" spans="1:3" ht="15" customHeight="1" x14ac:dyDescent="0.25">
      <c r="A2277" s="237"/>
      <c r="B2277" s="239"/>
      <c r="C2277" s="241"/>
    </row>
    <row r="2278" spans="1:3" x14ac:dyDescent="0.25">
      <c r="A2278" s="236" t="s">
        <v>784</v>
      </c>
      <c r="B2278" s="238">
        <v>0.57999999999999996</v>
      </c>
      <c r="C2278" s="240">
        <v>0.04</v>
      </c>
    </row>
    <row r="2279" spans="1:3" ht="15" customHeight="1" x14ac:dyDescent="0.25">
      <c r="A2279" s="237"/>
      <c r="B2279" s="239"/>
      <c r="C2279" s="241"/>
    </row>
    <row r="2280" spans="1:3" x14ac:dyDescent="0.25">
      <c r="A2280" s="236" t="s">
        <v>783</v>
      </c>
      <c r="B2280" s="238">
        <v>0.57999999999999996</v>
      </c>
      <c r="C2280" s="240">
        <v>0.08</v>
      </c>
    </row>
    <row r="2281" spans="1:3" ht="15" customHeight="1" x14ac:dyDescent="0.25">
      <c r="A2281" s="237"/>
      <c r="B2281" s="239"/>
      <c r="C2281" s="241"/>
    </row>
    <row r="2282" spans="1:3" x14ac:dyDescent="0.25">
      <c r="A2282" s="236" t="s">
        <v>782</v>
      </c>
      <c r="B2282" s="238">
        <v>0.57999999999999996</v>
      </c>
      <c r="C2282" s="240">
        <v>0.08</v>
      </c>
    </row>
    <row r="2283" spans="1:3" ht="15" customHeight="1" x14ac:dyDescent="0.25">
      <c r="A2283" s="237"/>
      <c r="B2283" s="239"/>
      <c r="C2283" s="241"/>
    </row>
    <row r="2284" spans="1:3" x14ac:dyDescent="0.25">
      <c r="A2284" s="236" t="s">
        <v>781</v>
      </c>
      <c r="B2284" s="238">
        <v>0.57999999999999996</v>
      </c>
      <c r="C2284" s="240">
        <v>0.09</v>
      </c>
    </row>
    <row r="2285" spans="1:3" ht="15" customHeight="1" x14ac:dyDescent="0.25">
      <c r="A2285" s="237"/>
      <c r="B2285" s="239"/>
      <c r="C2285" s="241"/>
    </row>
    <row r="2286" spans="1:3" x14ac:dyDescent="0.25">
      <c r="A2286" s="236" t="s">
        <v>780</v>
      </c>
      <c r="B2286" s="238">
        <v>0.57999999999999996</v>
      </c>
      <c r="C2286" s="240">
        <v>0.1</v>
      </c>
    </row>
    <row r="2287" spans="1:3" ht="15" customHeight="1" x14ac:dyDescent="0.25">
      <c r="A2287" s="237"/>
      <c r="B2287" s="239"/>
      <c r="C2287" s="241"/>
    </row>
    <row r="2288" spans="1:3" x14ac:dyDescent="0.25">
      <c r="A2288" s="236" t="s">
        <v>779</v>
      </c>
      <c r="B2288" s="238">
        <v>0.57999999999999996</v>
      </c>
      <c r="C2288" s="240">
        <v>0.1</v>
      </c>
    </row>
    <row r="2289" spans="1:3" ht="15" customHeight="1" x14ac:dyDescent="0.25">
      <c r="A2289" s="237"/>
      <c r="B2289" s="239"/>
      <c r="C2289" s="241"/>
    </row>
    <row r="2290" spans="1:3" x14ac:dyDescent="0.25">
      <c r="A2290" s="236" t="s">
        <v>778</v>
      </c>
      <c r="B2290" s="238">
        <v>0.57999999999999996</v>
      </c>
      <c r="C2290" s="240">
        <v>0.05</v>
      </c>
    </row>
    <row r="2291" spans="1:3" ht="15" customHeight="1" x14ac:dyDescent="0.25">
      <c r="A2291" s="237"/>
      <c r="B2291" s="239"/>
      <c r="C2291" s="241"/>
    </row>
    <row r="2292" spans="1:3" x14ac:dyDescent="0.25">
      <c r="A2292" s="236" t="s">
        <v>777</v>
      </c>
      <c r="B2292" s="238">
        <v>0.57999999999999996</v>
      </c>
      <c r="C2292" s="240">
        <v>0.09</v>
      </c>
    </row>
    <row r="2293" spans="1:3" ht="15" customHeight="1" x14ac:dyDescent="0.25">
      <c r="A2293" s="237"/>
      <c r="B2293" s="239"/>
      <c r="C2293" s="241"/>
    </row>
    <row r="2294" spans="1:3" x14ac:dyDescent="0.25">
      <c r="A2294" s="236" t="s">
        <v>776</v>
      </c>
      <c r="B2294" s="238">
        <v>0.57999999999999996</v>
      </c>
      <c r="C2294" s="240">
        <v>0.09</v>
      </c>
    </row>
    <row r="2295" spans="1:3" ht="15" customHeight="1" x14ac:dyDescent="0.25">
      <c r="A2295" s="237"/>
      <c r="B2295" s="239"/>
      <c r="C2295" s="241"/>
    </row>
    <row r="2296" spans="1:3" x14ac:dyDescent="0.25">
      <c r="A2296" s="236" t="s">
        <v>775</v>
      </c>
      <c r="B2296" s="238">
        <v>0.59</v>
      </c>
      <c r="C2296" s="240">
        <v>0.02</v>
      </c>
    </row>
    <row r="2297" spans="1:3" ht="15" customHeight="1" x14ac:dyDescent="0.25">
      <c r="A2297" s="237"/>
      <c r="B2297" s="239"/>
      <c r="C2297" s="241"/>
    </row>
    <row r="2298" spans="1:3" x14ac:dyDescent="0.25">
      <c r="A2298" s="236" t="s">
        <v>774</v>
      </c>
      <c r="B2298" s="238">
        <v>0.59</v>
      </c>
      <c r="C2298" s="240">
        <v>7.0000000000000007E-2</v>
      </c>
    </row>
    <row r="2299" spans="1:3" ht="15" customHeight="1" x14ac:dyDescent="0.25">
      <c r="A2299" s="237"/>
      <c r="B2299" s="239"/>
      <c r="C2299" s="241"/>
    </row>
    <row r="2300" spans="1:3" x14ac:dyDescent="0.25">
      <c r="A2300" s="236" t="s">
        <v>773</v>
      </c>
      <c r="B2300" s="238">
        <v>0.59</v>
      </c>
      <c r="C2300" s="240">
        <v>0.04</v>
      </c>
    </row>
    <row r="2301" spans="1:3" ht="15" customHeight="1" x14ac:dyDescent="0.25">
      <c r="A2301" s="237"/>
      <c r="B2301" s="239"/>
      <c r="C2301" s="241"/>
    </row>
    <row r="2302" spans="1:3" x14ac:dyDescent="0.25">
      <c r="A2302" s="236" t="s">
        <v>772</v>
      </c>
      <c r="B2302" s="238">
        <v>0.59</v>
      </c>
      <c r="C2302" s="240">
        <v>0.05</v>
      </c>
    </row>
    <row r="2303" spans="1:3" ht="15" customHeight="1" x14ac:dyDescent="0.25">
      <c r="A2303" s="237"/>
      <c r="B2303" s="239"/>
      <c r="C2303" s="241"/>
    </row>
    <row r="2304" spans="1:3" x14ac:dyDescent="0.25">
      <c r="A2304" s="236" t="s">
        <v>771</v>
      </c>
      <c r="B2304" s="238">
        <v>0.59</v>
      </c>
      <c r="C2304" s="240">
        <v>0.08</v>
      </c>
    </row>
    <row r="2305" spans="1:3" ht="15" customHeight="1" x14ac:dyDescent="0.25">
      <c r="A2305" s="237"/>
      <c r="B2305" s="239"/>
      <c r="C2305" s="241"/>
    </row>
    <row r="2306" spans="1:3" x14ac:dyDescent="0.25">
      <c r="A2306" s="236" t="s">
        <v>770</v>
      </c>
      <c r="B2306" s="238">
        <v>0.59</v>
      </c>
      <c r="C2306" s="240">
        <v>0.06</v>
      </c>
    </row>
    <row r="2307" spans="1:3" ht="15" customHeight="1" x14ac:dyDescent="0.25">
      <c r="A2307" s="237"/>
      <c r="B2307" s="239"/>
      <c r="C2307" s="241"/>
    </row>
    <row r="2308" spans="1:3" x14ac:dyDescent="0.25">
      <c r="A2308" s="236" t="s">
        <v>769</v>
      </c>
      <c r="B2308" s="238">
        <v>0.59</v>
      </c>
      <c r="C2308" s="240">
        <v>0.1</v>
      </c>
    </row>
    <row r="2309" spans="1:3" ht="15" customHeight="1" x14ac:dyDescent="0.25">
      <c r="A2309" s="237"/>
      <c r="B2309" s="239"/>
      <c r="C2309" s="241"/>
    </row>
    <row r="2310" spans="1:3" x14ac:dyDescent="0.25">
      <c r="A2310" s="236" t="s">
        <v>768</v>
      </c>
      <c r="B2310" s="238">
        <v>0.6</v>
      </c>
      <c r="C2310" s="240">
        <v>0.1</v>
      </c>
    </row>
    <row r="2311" spans="1:3" ht="15" customHeight="1" x14ac:dyDescent="0.25">
      <c r="A2311" s="237"/>
      <c r="B2311" s="239"/>
      <c r="C2311" s="241"/>
    </row>
    <row r="2312" spans="1:3" x14ac:dyDescent="0.25">
      <c r="A2312" s="236" t="s">
        <v>767</v>
      </c>
      <c r="B2312" s="238">
        <v>0.6</v>
      </c>
      <c r="C2312" s="240">
        <v>0.1</v>
      </c>
    </row>
    <row r="2313" spans="1:3" ht="15" customHeight="1" x14ac:dyDescent="0.25">
      <c r="A2313" s="237"/>
      <c r="B2313" s="239"/>
      <c r="C2313" s="241"/>
    </row>
    <row r="2314" spans="1:3" x14ac:dyDescent="0.25">
      <c r="A2314" s="236" t="s">
        <v>766</v>
      </c>
      <c r="B2314" s="238">
        <v>0.6</v>
      </c>
      <c r="C2314" s="240">
        <v>0.11</v>
      </c>
    </row>
    <row r="2315" spans="1:3" ht="15" customHeight="1" x14ac:dyDescent="0.25">
      <c r="A2315" s="237"/>
      <c r="B2315" s="239"/>
      <c r="C2315" s="241"/>
    </row>
    <row r="2316" spans="1:3" x14ac:dyDescent="0.25">
      <c r="A2316" s="236" t="s">
        <v>765</v>
      </c>
      <c r="B2316" s="238">
        <v>0.6</v>
      </c>
      <c r="C2316" s="240">
        <v>0.15</v>
      </c>
    </row>
    <row r="2317" spans="1:3" ht="15" customHeight="1" x14ac:dyDescent="0.25">
      <c r="A2317" s="237"/>
      <c r="B2317" s="239"/>
      <c r="C2317" s="241"/>
    </row>
    <row r="2318" spans="1:3" x14ac:dyDescent="0.25">
      <c r="A2318" s="236" t="s">
        <v>764</v>
      </c>
      <c r="B2318" s="238">
        <v>0.6</v>
      </c>
      <c r="C2318" s="240">
        <v>0.16</v>
      </c>
    </row>
    <row r="2319" spans="1:3" ht="15" customHeight="1" x14ac:dyDescent="0.25">
      <c r="A2319" s="237"/>
      <c r="B2319" s="239"/>
      <c r="C2319" s="241"/>
    </row>
    <row r="2320" spans="1:3" x14ac:dyDescent="0.25">
      <c r="A2320" s="236" t="s">
        <v>763</v>
      </c>
      <c r="B2320" s="238">
        <v>0.6</v>
      </c>
      <c r="C2320" s="240">
        <v>0.1</v>
      </c>
    </row>
    <row r="2321" spans="1:3" ht="15" customHeight="1" x14ac:dyDescent="0.25">
      <c r="A2321" s="237"/>
      <c r="B2321" s="239"/>
      <c r="C2321" s="241"/>
    </row>
    <row r="2322" spans="1:3" x14ac:dyDescent="0.25">
      <c r="A2322" s="236" t="s">
        <v>762</v>
      </c>
      <c r="B2322" s="238">
        <v>0.6</v>
      </c>
      <c r="C2322" s="240">
        <v>0.09</v>
      </c>
    </row>
    <row r="2323" spans="1:3" ht="15" customHeight="1" x14ac:dyDescent="0.25">
      <c r="A2323" s="237"/>
      <c r="B2323" s="239"/>
      <c r="C2323" s="241"/>
    </row>
    <row r="2324" spans="1:3" x14ac:dyDescent="0.25">
      <c r="A2324" s="236" t="s">
        <v>761</v>
      </c>
      <c r="B2324" s="238">
        <v>0.62</v>
      </c>
      <c r="C2324" s="240">
        <v>0.03</v>
      </c>
    </row>
    <row r="2325" spans="1:3" ht="15" customHeight="1" x14ac:dyDescent="0.25">
      <c r="A2325" s="237"/>
      <c r="B2325" s="239"/>
      <c r="C2325" s="241"/>
    </row>
    <row r="2326" spans="1:3" x14ac:dyDescent="0.25">
      <c r="A2326" s="236" t="s">
        <v>760</v>
      </c>
      <c r="B2326" s="238">
        <v>0.62</v>
      </c>
      <c r="C2326" s="240">
        <v>0.11</v>
      </c>
    </row>
    <row r="2327" spans="1:3" ht="15" customHeight="1" x14ac:dyDescent="0.25">
      <c r="A2327" s="237"/>
      <c r="B2327" s="239"/>
      <c r="C2327" s="241"/>
    </row>
    <row r="2328" spans="1:3" x14ac:dyDescent="0.25">
      <c r="A2328" s="236" t="s">
        <v>759</v>
      </c>
      <c r="B2328" s="238">
        <v>0.62</v>
      </c>
      <c r="C2328" s="240">
        <v>0.08</v>
      </c>
    </row>
    <row r="2329" spans="1:3" ht="15" customHeight="1" x14ac:dyDescent="0.25">
      <c r="A2329" s="237"/>
      <c r="B2329" s="239"/>
      <c r="C2329" s="241"/>
    </row>
    <row r="2330" spans="1:3" x14ac:dyDescent="0.25">
      <c r="A2330" s="236" t="s">
        <v>758</v>
      </c>
      <c r="B2330" s="238">
        <v>0.62</v>
      </c>
      <c r="C2330" s="240">
        <v>0.11</v>
      </c>
    </row>
    <row r="2331" spans="1:3" ht="15" customHeight="1" x14ac:dyDescent="0.25">
      <c r="A2331" s="237"/>
      <c r="B2331" s="239"/>
      <c r="C2331" s="241"/>
    </row>
    <row r="2332" spans="1:3" x14ac:dyDescent="0.25">
      <c r="A2332" s="236" t="s">
        <v>757</v>
      </c>
      <c r="B2332" s="238">
        <v>0.62</v>
      </c>
      <c r="C2332" s="240">
        <v>0.11</v>
      </c>
    </row>
    <row r="2333" spans="1:3" ht="15" customHeight="1" x14ac:dyDescent="0.25">
      <c r="A2333" s="237"/>
      <c r="B2333" s="239"/>
      <c r="C2333" s="241"/>
    </row>
    <row r="2334" spans="1:3" x14ac:dyDescent="0.25">
      <c r="A2334" s="236" t="s">
        <v>756</v>
      </c>
      <c r="B2334" s="238">
        <v>0.62</v>
      </c>
      <c r="C2334" s="240">
        <v>0.15</v>
      </c>
    </row>
    <row r="2335" spans="1:3" ht="15" customHeight="1" x14ac:dyDescent="0.25">
      <c r="A2335" s="237"/>
      <c r="B2335" s="239"/>
      <c r="C2335" s="241"/>
    </row>
    <row r="2336" spans="1:3" x14ac:dyDescent="0.25">
      <c r="A2336" s="236" t="s">
        <v>755</v>
      </c>
      <c r="B2336" s="238">
        <v>0.62</v>
      </c>
      <c r="C2336" s="240">
        <v>0.13</v>
      </c>
    </row>
    <row r="2337" spans="1:3" ht="15" customHeight="1" x14ac:dyDescent="0.25">
      <c r="A2337" s="237"/>
      <c r="B2337" s="239"/>
      <c r="C2337" s="241"/>
    </row>
    <row r="2338" spans="1:3" x14ac:dyDescent="0.25">
      <c r="A2338" s="236" t="s">
        <v>754</v>
      </c>
      <c r="B2338" s="238">
        <v>0.63</v>
      </c>
      <c r="C2338" s="240">
        <v>0.13</v>
      </c>
    </row>
    <row r="2339" spans="1:3" ht="15" customHeight="1" x14ac:dyDescent="0.25">
      <c r="A2339" s="237"/>
      <c r="B2339" s="239"/>
      <c r="C2339" s="241"/>
    </row>
    <row r="2340" spans="1:3" x14ac:dyDescent="0.25">
      <c r="A2340" s="236" t="s">
        <v>753</v>
      </c>
      <c r="B2340" s="238">
        <v>0.63</v>
      </c>
      <c r="C2340" s="240">
        <v>0.15</v>
      </c>
    </row>
    <row r="2341" spans="1:3" ht="15" customHeight="1" x14ac:dyDescent="0.25">
      <c r="A2341" s="237"/>
      <c r="B2341" s="239"/>
      <c r="C2341" s="241"/>
    </row>
    <row r="2342" spans="1:3" x14ac:dyDescent="0.25">
      <c r="A2342" s="236" t="s">
        <v>752</v>
      </c>
      <c r="B2342" s="238">
        <v>0.63</v>
      </c>
      <c r="C2342" s="240">
        <v>0.15</v>
      </c>
    </row>
    <row r="2343" spans="1:3" ht="15" customHeight="1" x14ac:dyDescent="0.25">
      <c r="A2343" s="237"/>
      <c r="B2343" s="239"/>
      <c r="C2343" s="241"/>
    </row>
    <row r="2344" spans="1:3" x14ac:dyDescent="0.25">
      <c r="A2344" s="236" t="s">
        <v>751</v>
      </c>
      <c r="B2344" s="238">
        <v>0.63</v>
      </c>
      <c r="C2344" s="240">
        <v>0.17</v>
      </c>
    </row>
    <row r="2345" spans="1:3" ht="15" customHeight="1" x14ac:dyDescent="0.25">
      <c r="A2345" s="237"/>
      <c r="B2345" s="239"/>
      <c r="C2345" s="241"/>
    </row>
    <row r="2346" spans="1:3" x14ac:dyDescent="0.25">
      <c r="A2346" s="236" t="s">
        <v>750</v>
      </c>
      <c r="B2346" s="238">
        <v>0.63</v>
      </c>
      <c r="C2346" s="240">
        <v>0.15</v>
      </c>
    </row>
    <row r="2347" spans="1:3" ht="15" customHeight="1" x14ac:dyDescent="0.25">
      <c r="A2347" s="237"/>
      <c r="B2347" s="239"/>
      <c r="C2347" s="241"/>
    </row>
    <row r="2348" spans="1:3" x14ac:dyDescent="0.25">
      <c r="A2348" s="236" t="s">
        <v>749</v>
      </c>
      <c r="B2348" s="238">
        <v>0.63</v>
      </c>
      <c r="C2348" s="240">
        <v>0.1</v>
      </c>
    </row>
    <row r="2349" spans="1:3" ht="15" customHeight="1" x14ac:dyDescent="0.25">
      <c r="A2349" s="237"/>
      <c r="B2349" s="239"/>
      <c r="C2349" s="241"/>
    </row>
    <row r="2350" spans="1:3" x14ac:dyDescent="0.25">
      <c r="A2350" s="236" t="s">
        <v>748</v>
      </c>
      <c r="B2350" s="238">
        <v>0.64</v>
      </c>
      <c r="C2350" s="240">
        <v>0.1</v>
      </c>
    </row>
    <row r="2351" spans="1:3" ht="15" customHeight="1" x14ac:dyDescent="0.25">
      <c r="A2351" s="237"/>
      <c r="B2351" s="239"/>
      <c r="C2351" s="241"/>
    </row>
    <row r="2352" spans="1:3" x14ac:dyDescent="0.25">
      <c r="A2352" s="236" t="s">
        <v>747</v>
      </c>
      <c r="B2352" s="238">
        <v>0.64</v>
      </c>
      <c r="C2352" s="240">
        <v>0.04</v>
      </c>
    </row>
    <row r="2353" spans="1:3" ht="15" customHeight="1" x14ac:dyDescent="0.25">
      <c r="A2353" s="237"/>
      <c r="B2353" s="239"/>
      <c r="C2353" s="241"/>
    </row>
    <row r="2354" spans="1:3" x14ac:dyDescent="0.25">
      <c r="A2354" s="236" t="s">
        <v>746</v>
      </c>
      <c r="B2354" s="238">
        <v>0.64</v>
      </c>
      <c r="C2354" s="240">
        <v>0.12</v>
      </c>
    </row>
    <row r="2355" spans="1:3" ht="15" customHeight="1" x14ac:dyDescent="0.25">
      <c r="A2355" s="237"/>
      <c r="B2355" s="239"/>
      <c r="C2355" s="241"/>
    </row>
    <row r="2356" spans="1:3" x14ac:dyDescent="0.25">
      <c r="A2356" s="236" t="s">
        <v>745</v>
      </c>
      <c r="B2356" s="238">
        <v>0.64</v>
      </c>
      <c r="C2356" s="240">
        <v>0.06</v>
      </c>
    </row>
    <row r="2357" spans="1:3" ht="15" customHeight="1" x14ac:dyDescent="0.25">
      <c r="A2357" s="237"/>
      <c r="B2357" s="239"/>
      <c r="C2357" s="241"/>
    </row>
    <row r="2358" spans="1:3" x14ac:dyDescent="0.25">
      <c r="A2358" s="236" t="s">
        <v>744</v>
      </c>
      <c r="B2358" s="238">
        <v>0.64</v>
      </c>
      <c r="C2358" s="240">
        <v>0.09</v>
      </c>
    </row>
    <row r="2359" spans="1:3" ht="15" customHeight="1" x14ac:dyDescent="0.25">
      <c r="A2359" s="237"/>
      <c r="B2359" s="239"/>
      <c r="C2359" s="241"/>
    </row>
    <row r="2360" spans="1:3" x14ac:dyDescent="0.25">
      <c r="A2360" s="236" t="s">
        <v>743</v>
      </c>
      <c r="B2360" s="238">
        <v>0.64</v>
      </c>
      <c r="C2360" s="240">
        <v>0.11</v>
      </c>
    </row>
    <row r="2361" spans="1:3" ht="15" customHeight="1" x14ac:dyDescent="0.25">
      <c r="A2361" s="237"/>
      <c r="B2361" s="239"/>
      <c r="C2361" s="241"/>
    </row>
    <row r="2362" spans="1:3" x14ac:dyDescent="0.25">
      <c r="A2362" s="236" t="s">
        <v>742</v>
      </c>
      <c r="B2362" s="238">
        <v>0.64</v>
      </c>
      <c r="C2362" s="240">
        <v>0.15</v>
      </c>
    </row>
    <row r="2363" spans="1:3" ht="15" customHeight="1" x14ac:dyDescent="0.25">
      <c r="A2363" s="237"/>
      <c r="B2363" s="239"/>
      <c r="C2363" s="241"/>
    </row>
    <row r="2364" spans="1:3" x14ac:dyDescent="0.25">
      <c r="A2364" s="236" t="s">
        <v>741</v>
      </c>
      <c r="B2364" s="238">
        <v>0.65</v>
      </c>
      <c r="C2364" s="240">
        <v>0.16</v>
      </c>
    </row>
    <row r="2365" spans="1:3" ht="15" customHeight="1" x14ac:dyDescent="0.25">
      <c r="A2365" s="237"/>
      <c r="B2365" s="239"/>
      <c r="C2365" s="241"/>
    </row>
    <row r="2366" spans="1:3" x14ac:dyDescent="0.25">
      <c r="A2366" s="236" t="s">
        <v>740</v>
      </c>
      <c r="B2366" s="238">
        <v>0.65</v>
      </c>
      <c r="C2366" s="240">
        <v>0.16</v>
      </c>
    </row>
    <row r="2367" spans="1:3" ht="15" customHeight="1" x14ac:dyDescent="0.25">
      <c r="A2367" s="237"/>
      <c r="B2367" s="239"/>
      <c r="C2367" s="241"/>
    </row>
    <row r="2368" spans="1:3" x14ac:dyDescent="0.25">
      <c r="A2368" s="236" t="s">
        <v>739</v>
      </c>
      <c r="B2368" s="238">
        <v>0.65</v>
      </c>
      <c r="C2368" s="240">
        <v>0.16</v>
      </c>
    </row>
    <row r="2369" spans="1:3" ht="15" customHeight="1" x14ac:dyDescent="0.25">
      <c r="A2369" s="237"/>
      <c r="B2369" s="239"/>
      <c r="C2369" s="241"/>
    </row>
    <row r="2370" spans="1:3" x14ac:dyDescent="0.25">
      <c r="A2370" s="236" t="s">
        <v>738</v>
      </c>
      <c r="B2370" s="238">
        <v>0.65</v>
      </c>
      <c r="C2370" s="240">
        <v>0.16</v>
      </c>
    </row>
    <row r="2371" spans="1:3" ht="15" customHeight="1" x14ac:dyDescent="0.25">
      <c r="A2371" s="237"/>
      <c r="B2371" s="239"/>
      <c r="C2371" s="241"/>
    </row>
    <row r="2372" spans="1:3" x14ac:dyDescent="0.25">
      <c r="A2372" s="236" t="s">
        <v>737</v>
      </c>
      <c r="B2372" s="238">
        <v>0.65</v>
      </c>
      <c r="C2372" s="240">
        <v>0.14000000000000001</v>
      </c>
    </row>
    <row r="2373" spans="1:3" ht="15" customHeight="1" x14ac:dyDescent="0.25">
      <c r="A2373" s="237"/>
      <c r="B2373" s="239"/>
      <c r="C2373" s="241"/>
    </row>
    <row r="2374" spans="1:3" x14ac:dyDescent="0.25">
      <c r="A2374" s="236" t="s">
        <v>736</v>
      </c>
      <c r="B2374" s="238">
        <v>0.65</v>
      </c>
      <c r="C2374" s="240">
        <v>0.1</v>
      </c>
    </row>
    <row r="2375" spans="1:3" ht="15" customHeight="1" x14ac:dyDescent="0.25">
      <c r="A2375" s="237"/>
      <c r="B2375" s="239"/>
      <c r="C2375" s="241"/>
    </row>
    <row r="2376" spans="1:3" x14ac:dyDescent="0.25">
      <c r="A2376" s="236" t="s">
        <v>735</v>
      </c>
      <c r="B2376" s="238">
        <v>0.65</v>
      </c>
      <c r="C2376" s="240">
        <v>0.13</v>
      </c>
    </row>
    <row r="2377" spans="1:3" ht="15" customHeight="1" x14ac:dyDescent="0.25">
      <c r="A2377" s="237"/>
      <c r="B2377" s="239"/>
      <c r="C2377" s="241"/>
    </row>
    <row r="2378" spans="1:3" x14ac:dyDescent="0.25">
      <c r="A2378" s="236" t="s">
        <v>734</v>
      </c>
      <c r="B2378" s="238">
        <v>0.66</v>
      </c>
      <c r="C2378" s="240">
        <v>0.06</v>
      </c>
    </row>
    <row r="2379" spans="1:3" ht="15" customHeight="1" x14ac:dyDescent="0.25">
      <c r="A2379" s="237"/>
      <c r="B2379" s="239"/>
      <c r="C2379" s="241"/>
    </row>
    <row r="2380" spans="1:3" x14ac:dyDescent="0.25">
      <c r="A2380" s="236" t="s">
        <v>733</v>
      </c>
      <c r="B2380" s="238">
        <v>0.66</v>
      </c>
      <c r="C2380" s="240">
        <v>0.1</v>
      </c>
    </row>
    <row r="2381" spans="1:3" ht="15" customHeight="1" x14ac:dyDescent="0.25">
      <c r="A2381" s="237"/>
      <c r="B2381" s="239"/>
      <c r="C2381" s="241"/>
    </row>
    <row r="2382" spans="1:3" x14ac:dyDescent="0.25">
      <c r="A2382" s="236" t="s">
        <v>732</v>
      </c>
      <c r="B2382" s="238">
        <v>0.66</v>
      </c>
      <c r="C2382" s="240">
        <v>0.1</v>
      </c>
    </row>
    <row r="2383" spans="1:3" ht="15" customHeight="1" x14ac:dyDescent="0.25">
      <c r="A2383" s="237"/>
      <c r="B2383" s="239"/>
      <c r="C2383" s="241"/>
    </row>
    <row r="2384" spans="1:3" x14ac:dyDescent="0.25">
      <c r="A2384" s="236" t="s">
        <v>731</v>
      </c>
      <c r="B2384" s="238">
        <v>0.66</v>
      </c>
      <c r="C2384" s="240">
        <v>0.14000000000000001</v>
      </c>
    </row>
    <row r="2385" spans="1:3" ht="15" customHeight="1" x14ac:dyDescent="0.25">
      <c r="A2385" s="237"/>
      <c r="B2385" s="239"/>
      <c r="C2385" s="241"/>
    </row>
    <row r="2386" spans="1:3" x14ac:dyDescent="0.25">
      <c r="A2386" s="236" t="s">
        <v>730</v>
      </c>
      <c r="B2386" s="238">
        <v>0.66</v>
      </c>
      <c r="C2386" s="240">
        <v>0.12</v>
      </c>
    </row>
    <row r="2387" spans="1:3" ht="15" customHeight="1" x14ac:dyDescent="0.25">
      <c r="A2387" s="237"/>
      <c r="B2387" s="239"/>
      <c r="C2387" s="241"/>
    </row>
    <row r="2388" spans="1:3" x14ac:dyDescent="0.25">
      <c r="A2388" s="236" t="s">
        <v>729</v>
      </c>
      <c r="B2388" s="238">
        <v>0.66</v>
      </c>
      <c r="C2388" s="240">
        <v>0.13</v>
      </c>
    </row>
    <row r="2389" spans="1:3" ht="15" customHeight="1" x14ac:dyDescent="0.25">
      <c r="A2389" s="237"/>
      <c r="B2389" s="239"/>
      <c r="C2389" s="241"/>
    </row>
    <row r="2390" spans="1:3" x14ac:dyDescent="0.25">
      <c r="A2390" s="236" t="s">
        <v>728</v>
      </c>
      <c r="B2390" s="238">
        <v>0.66</v>
      </c>
      <c r="C2390" s="240">
        <v>0.15</v>
      </c>
    </row>
    <row r="2391" spans="1:3" ht="15" customHeight="1" x14ac:dyDescent="0.25">
      <c r="A2391" s="237"/>
      <c r="B2391" s="239"/>
      <c r="C2391" s="241"/>
    </row>
    <row r="2392" spans="1:3" x14ac:dyDescent="0.25">
      <c r="A2392" s="236" t="s">
        <v>727</v>
      </c>
      <c r="B2392" s="238">
        <v>0.67</v>
      </c>
      <c r="C2392" s="240">
        <v>0.13</v>
      </c>
    </row>
    <row r="2393" spans="1:3" ht="15" customHeight="1" x14ac:dyDescent="0.25">
      <c r="A2393" s="237"/>
      <c r="B2393" s="239"/>
      <c r="C2393" s="241"/>
    </row>
    <row r="2394" spans="1:3" x14ac:dyDescent="0.25">
      <c r="A2394" s="236" t="s">
        <v>726</v>
      </c>
      <c r="B2394" s="238">
        <v>0.67</v>
      </c>
      <c r="C2394" s="240">
        <v>0.13</v>
      </c>
    </row>
    <row r="2395" spans="1:3" ht="15" customHeight="1" x14ac:dyDescent="0.25">
      <c r="A2395" s="237"/>
      <c r="B2395" s="239"/>
      <c r="C2395" s="241"/>
    </row>
    <row r="2396" spans="1:3" x14ac:dyDescent="0.25">
      <c r="A2396" s="236" t="s">
        <v>725</v>
      </c>
      <c r="B2396" s="238">
        <v>0.67</v>
      </c>
      <c r="C2396" s="240">
        <v>0.12</v>
      </c>
    </row>
    <row r="2397" spans="1:3" ht="15" customHeight="1" x14ac:dyDescent="0.25">
      <c r="A2397" s="237"/>
      <c r="B2397" s="239"/>
      <c r="C2397" s="241"/>
    </row>
    <row r="2398" spans="1:3" x14ac:dyDescent="0.25">
      <c r="A2398" s="236" t="s">
        <v>724</v>
      </c>
      <c r="B2398" s="238">
        <v>0.67</v>
      </c>
      <c r="C2398" s="240">
        <v>0.14000000000000001</v>
      </c>
    </row>
    <row r="2399" spans="1:3" ht="15" customHeight="1" x14ac:dyDescent="0.25">
      <c r="A2399" s="237"/>
      <c r="B2399" s="239"/>
      <c r="C2399" s="241"/>
    </row>
    <row r="2400" spans="1:3" x14ac:dyDescent="0.25">
      <c r="A2400" s="236" t="s">
        <v>723</v>
      </c>
      <c r="B2400" s="238">
        <v>0.67</v>
      </c>
      <c r="C2400" s="240">
        <v>0.1</v>
      </c>
    </row>
    <row r="2401" spans="1:3" ht="15" customHeight="1" x14ac:dyDescent="0.25">
      <c r="A2401" s="237"/>
      <c r="B2401" s="239"/>
      <c r="C2401" s="241"/>
    </row>
    <row r="2402" spans="1:3" x14ac:dyDescent="0.25">
      <c r="A2402" s="236" t="s">
        <v>722</v>
      </c>
      <c r="B2402" s="238">
        <v>0.67</v>
      </c>
      <c r="C2402" s="240">
        <v>0.12</v>
      </c>
    </row>
    <row r="2403" spans="1:3" ht="15" customHeight="1" x14ac:dyDescent="0.25">
      <c r="A2403" s="237"/>
      <c r="B2403" s="239"/>
      <c r="C2403" s="241"/>
    </row>
    <row r="2404" spans="1:3" x14ac:dyDescent="0.25">
      <c r="A2404" s="236" t="s">
        <v>721</v>
      </c>
      <c r="B2404" s="238">
        <v>0.67</v>
      </c>
      <c r="C2404" s="240">
        <v>0.1</v>
      </c>
    </row>
    <row r="2405" spans="1:3" ht="15" customHeight="1" x14ac:dyDescent="0.25">
      <c r="A2405" s="237"/>
      <c r="B2405" s="239"/>
      <c r="C2405" s="241"/>
    </row>
    <row r="2406" spans="1:3" x14ac:dyDescent="0.25">
      <c r="A2406" s="236" t="s">
        <v>720</v>
      </c>
      <c r="B2406" s="238">
        <v>0.67</v>
      </c>
      <c r="C2406" s="240">
        <v>0.13</v>
      </c>
    </row>
    <row r="2407" spans="1:3" ht="15" customHeight="1" x14ac:dyDescent="0.25">
      <c r="A2407" s="237"/>
      <c r="B2407" s="239"/>
      <c r="C2407" s="241"/>
    </row>
    <row r="2408" spans="1:3" x14ac:dyDescent="0.25">
      <c r="A2408" s="236" t="s">
        <v>719</v>
      </c>
      <c r="B2408" s="238">
        <v>0.67</v>
      </c>
      <c r="C2408" s="240">
        <v>0.12</v>
      </c>
    </row>
    <row r="2409" spans="1:3" ht="15" customHeight="1" x14ac:dyDescent="0.25">
      <c r="A2409" s="237"/>
      <c r="B2409" s="239"/>
      <c r="C2409" s="241"/>
    </row>
    <row r="2410" spans="1:3" x14ac:dyDescent="0.25">
      <c r="A2410" s="236" t="s">
        <v>718</v>
      </c>
      <c r="B2410" s="238">
        <v>0.67</v>
      </c>
      <c r="C2410" s="240">
        <v>0.15</v>
      </c>
    </row>
    <row r="2411" spans="1:3" ht="15" customHeight="1" x14ac:dyDescent="0.25">
      <c r="A2411" s="237"/>
      <c r="B2411" s="239"/>
      <c r="C2411" s="241"/>
    </row>
    <row r="2412" spans="1:3" x14ac:dyDescent="0.25">
      <c r="A2412" s="236" t="s">
        <v>717</v>
      </c>
      <c r="B2412" s="238">
        <v>0.67</v>
      </c>
      <c r="C2412" s="240">
        <v>0.13</v>
      </c>
    </row>
    <row r="2413" spans="1:3" ht="15" customHeight="1" x14ac:dyDescent="0.25">
      <c r="A2413" s="237"/>
      <c r="B2413" s="239"/>
      <c r="C2413" s="241"/>
    </row>
    <row r="2414" spans="1:3" x14ac:dyDescent="0.25">
      <c r="A2414" s="236" t="s">
        <v>716</v>
      </c>
      <c r="B2414" s="238">
        <v>0.67</v>
      </c>
      <c r="C2414" s="240">
        <v>0.08</v>
      </c>
    </row>
    <row r="2415" spans="1:3" ht="15" customHeight="1" x14ac:dyDescent="0.25">
      <c r="A2415" s="237"/>
      <c r="B2415" s="239"/>
      <c r="C2415" s="241"/>
    </row>
    <row r="2416" spans="1:3" x14ac:dyDescent="0.25">
      <c r="A2416" s="236" t="s">
        <v>715</v>
      </c>
      <c r="B2416" s="238">
        <v>0.67</v>
      </c>
      <c r="C2416" s="240">
        <v>0.12</v>
      </c>
    </row>
    <row r="2417" spans="1:3" ht="15" customHeight="1" x14ac:dyDescent="0.25">
      <c r="A2417" s="237"/>
      <c r="B2417" s="239"/>
      <c r="C2417" s="241"/>
    </row>
    <row r="2418" spans="1:3" x14ac:dyDescent="0.25">
      <c r="A2418" s="236" t="s">
        <v>714</v>
      </c>
      <c r="B2418" s="238">
        <v>0.67</v>
      </c>
      <c r="C2418" s="240">
        <v>0.11</v>
      </c>
    </row>
    <row r="2419" spans="1:3" ht="15" customHeight="1" x14ac:dyDescent="0.25">
      <c r="A2419" s="237"/>
      <c r="B2419" s="239"/>
      <c r="C2419" s="241"/>
    </row>
    <row r="2420" spans="1:3" x14ac:dyDescent="0.25">
      <c r="A2420" s="236" t="s">
        <v>713</v>
      </c>
      <c r="B2420" s="238">
        <v>0.68</v>
      </c>
      <c r="C2420" s="240">
        <v>0.14000000000000001</v>
      </c>
    </row>
    <row r="2421" spans="1:3" ht="15" customHeight="1" x14ac:dyDescent="0.25">
      <c r="A2421" s="237"/>
      <c r="B2421" s="239"/>
      <c r="C2421" s="241"/>
    </row>
    <row r="2422" spans="1:3" x14ac:dyDescent="0.25">
      <c r="A2422" s="236" t="s">
        <v>712</v>
      </c>
      <c r="B2422" s="238">
        <v>0.68</v>
      </c>
      <c r="C2422" s="240">
        <v>0.18</v>
      </c>
    </row>
    <row r="2423" spans="1:3" ht="15" customHeight="1" x14ac:dyDescent="0.25">
      <c r="A2423" s="237"/>
      <c r="B2423" s="239"/>
      <c r="C2423" s="241"/>
    </row>
    <row r="2424" spans="1:3" x14ac:dyDescent="0.25">
      <c r="A2424" s="236" t="s">
        <v>711</v>
      </c>
      <c r="B2424" s="238">
        <v>0.68</v>
      </c>
      <c r="C2424" s="240">
        <v>0.2</v>
      </c>
    </row>
    <row r="2425" spans="1:3" ht="15" customHeight="1" x14ac:dyDescent="0.25">
      <c r="A2425" s="237"/>
      <c r="B2425" s="239"/>
      <c r="C2425" s="241"/>
    </row>
    <row r="2426" spans="1:3" x14ac:dyDescent="0.25">
      <c r="A2426" s="236" t="s">
        <v>710</v>
      </c>
      <c r="B2426" s="238">
        <v>0.68</v>
      </c>
      <c r="C2426" s="240">
        <v>0.16</v>
      </c>
    </row>
    <row r="2427" spans="1:3" ht="15" customHeight="1" x14ac:dyDescent="0.25">
      <c r="A2427" s="237"/>
      <c r="B2427" s="239"/>
      <c r="C2427" s="241"/>
    </row>
    <row r="2428" spans="1:3" x14ac:dyDescent="0.25">
      <c r="A2428" s="236" t="s">
        <v>709</v>
      </c>
      <c r="B2428" s="238">
        <v>0.68</v>
      </c>
      <c r="C2428" s="240">
        <v>0.15</v>
      </c>
    </row>
    <row r="2429" spans="1:3" ht="15" customHeight="1" x14ac:dyDescent="0.25">
      <c r="A2429" s="237"/>
      <c r="B2429" s="239"/>
      <c r="C2429" s="241"/>
    </row>
    <row r="2430" spans="1:3" x14ac:dyDescent="0.25">
      <c r="A2430" s="236" t="s">
        <v>708</v>
      </c>
      <c r="B2430" s="238">
        <v>0.68</v>
      </c>
      <c r="C2430" s="240">
        <v>0.03</v>
      </c>
    </row>
    <row r="2431" spans="1:3" ht="15" customHeight="1" x14ac:dyDescent="0.25">
      <c r="A2431" s="237"/>
      <c r="B2431" s="239"/>
      <c r="C2431" s="241"/>
    </row>
    <row r="2432" spans="1:3" x14ac:dyDescent="0.25">
      <c r="A2432" s="236" t="s">
        <v>707</v>
      </c>
      <c r="B2432" s="238">
        <v>0.68</v>
      </c>
      <c r="C2432" s="240">
        <v>7.0000000000000007E-2</v>
      </c>
    </row>
    <row r="2433" spans="1:3" ht="15" customHeight="1" x14ac:dyDescent="0.25">
      <c r="A2433" s="237"/>
      <c r="B2433" s="239"/>
      <c r="C2433" s="241"/>
    </row>
    <row r="2434" spans="1:3" x14ac:dyDescent="0.25">
      <c r="A2434" s="236" t="s">
        <v>706</v>
      </c>
      <c r="B2434" s="238">
        <v>0.69</v>
      </c>
      <c r="C2434" s="240">
        <v>0.09</v>
      </c>
    </row>
    <row r="2435" spans="1:3" ht="15" customHeight="1" x14ac:dyDescent="0.25">
      <c r="A2435" s="237"/>
      <c r="B2435" s="239"/>
      <c r="C2435" s="241"/>
    </row>
    <row r="2436" spans="1:3" x14ac:dyDescent="0.25">
      <c r="A2436" s="236" t="s">
        <v>705</v>
      </c>
      <c r="B2436" s="238">
        <v>0.69</v>
      </c>
      <c r="C2436" s="240">
        <v>0.15</v>
      </c>
    </row>
    <row r="2437" spans="1:3" ht="15" customHeight="1" x14ac:dyDescent="0.25">
      <c r="A2437" s="237"/>
      <c r="B2437" s="239"/>
      <c r="C2437" s="241"/>
    </row>
    <row r="2438" spans="1:3" x14ac:dyDescent="0.25">
      <c r="A2438" s="236" t="s">
        <v>704</v>
      </c>
      <c r="B2438" s="238">
        <v>0.69</v>
      </c>
      <c r="C2438" s="240">
        <v>0.19</v>
      </c>
    </row>
    <row r="2439" spans="1:3" ht="15" customHeight="1" x14ac:dyDescent="0.25">
      <c r="A2439" s="237"/>
      <c r="B2439" s="239"/>
      <c r="C2439" s="241"/>
    </row>
    <row r="2440" spans="1:3" x14ac:dyDescent="0.25">
      <c r="A2440" s="236" t="s">
        <v>703</v>
      </c>
      <c r="B2440" s="238">
        <v>0.69</v>
      </c>
      <c r="C2440" s="240">
        <v>0.24</v>
      </c>
    </row>
    <row r="2441" spans="1:3" ht="15" customHeight="1" x14ac:dyDescent="0.25">
      <c r="A2441" s="237"/>
      <c r="B2441" s="239"/>
      <c r="C2441" s="241"/>
    </row>
    <row r="2442" spans="1:3" x14ac:dyDescent="0.25">
      <c r="A2442" s="236" t="s">
        <v>702</v>
      </c>
      <c r="B2442" s="238">
        <v>0.69</v>
      </c>
      <c r="C2442" s="240">
        <v>0.23</v>
      </c>
    </row>
    <row r="2443" spans="1:3" ht="15" customHeight="1" x14ac:dyDescent="0.25">
      <c r="A2443" s="237"/>
      <c r="B2443" s="239"/>
      <c r="C2443" s="241"/>
    </row>
    <row r="2444" spans="1:3" x14ac:dyDescent="0.25">
      <c r="A2444" s="236" t="s">
        <v>701</v>
      </c>
      <c r="B2444" s="238">
        <v>0.69</v>
      </c>
      <c r="C2444" s="240">
        <v>0.2</v>
      </c>
    </row>
    <row r="2445" spans="1:3" ht="15" customHeight="1" x14ac:dyDescent="0.25">
      <c r="A2445" s="237"/>
      <c r="B2445" s="239"/>
      <c r="C2445" s="241"/>
    </row>
    <row r="2446" spans="1:3" x14ac:dyDescent="0.25">
      <c r="A2446" s="236" t="s">
        <v>700</v>
      </c>
      <c r="B2446" s="238">
        <v>0.69</v>
      </c>
      <c r="C2446" s="240">
        <v>0.18</v>
      </c>
    </row>
    <row r="2447" spans="1:3" ht="15" customHeight="1" x14ac:dyDescent="0.25">
      <c r="A2447" s="237"/>
      <c r="B2447" s="239"/>
      <c r="C2447" s="241"/>
    </row>
    <row r="2448" spans="1:3" x14ac:dyDescent="0.25">
      <c r="A2448" s="236" t="s">
        <v>699</v>
      </c>
      <c r="B2448" s="238">
        <v>0.7</v>
      </c>
      <c r="C2448" s="240">
        <v>0.16</v>
      </c>
    </row>
    <row r="2449" spans="1:3" ht="15" customHeight="1" x14ac:dyDescent="0.25">
      <c r="A2449" s="237"/>
      <c r="B2449" s="239"/>
      <c r="C2449" s="241"/>
    </row>
    <row r="2450" spans="1:3" x14ac:dyDescent="0.25">
      <c r="A2450" s="236" t="s">
        <v>698</v>
      </c>
      <c r="B2450" s="238">
        <v>0.7</v>
      </c>
      <c r="C2450" s="240">
        <v>0.14000000000000001</v>
      </c>
    </row>
    <row r="2451" spans="1:3" ht="15" customHeight="1" x14ac:dyDescent="0.25">
      <c r="A2451" s="237"/>
      <c r="B2451" s="239"/>
      <c r="C2451" s="241"/>
    </row>
    <row r="2452" spans="1:3" x14ac:dyDescent="0.25">
      <c r="A2452" s="236" t="s">
        <v>697</v>
      </c>
      <c r="B2452" s="238">
        <v>0.7</v>
      </c>
      <c r="C2452" s="240">
        <v>0.04</v>
      </c>
    </row>
    <row r="2453" spans="1:3" ht="15" customHeight="1" x14ac:dyDescent="0.25">
      <c r="A2453" s="237"/>
      <c r="B2453" s="239"/>
      <c r="C2453" s="241"/>
    </row>
    <row r="2454" spans="1:3" x14ac:dyDescent="0.25">
      <c r="A2454" s="236" t="s">
        <v>696</v>
      </c>
      <c r="B2454" s="238">
        <v>0.7</v>
      </c>
      <c r="C2454" s="240">
        <v>0.13</v>
      </c>
    </row>
    <row r="2455" spans="1:3" ht="15" customHeight="1" x14ac:dyDescent="0.25">
      <c r="A2455" s="237"/>
      <c r="B2455" s="239"/>
      <c r="C2455" s="241"/>
    </row>
    <row r="2456" spans="1:3" x14ac:dyDescent="0.25">
      <c r="A2456" s="236" t="s">
        <v>695</v>
      </c>
      <c r="B2456" s="238">
        <v>0.7</v>
      </c>
      <c r="C2456" s="240">
        <v>0.19</v>
      </c>
    </row>
    <row r="2457" spans="1:3" ht="15" customHeight="1" x14ac:dyDescent="0.25">
      <c r="A2457" s="237"/>
      <c r="B2457" s="239"/>
      <c r="C2457" s="241"/>
    </row>
    <row r="2458" spans="1:3" x14ac:dyDescent="0.25">
      <c r="A2458" s="236" t="s">
        <v>694</v>
      </c>
      <c r="B2458" s="238">
        <v>0.7</v>
      </c>
      <c r="C2458" s="240">
        <v>0.17</v>
      </c>
    </row>
    <row r="2459" spans="1:3" ht="15" customHeight="1" x14ac:dyDescent="0.25">
      <c r="A2459" s="237"/>
      <c r="B2459" s="239"/>
      <c r="C2459" s="241"/>
    </row>
    <row r="2460" spans="1:3" x14ac:dyDescent="0.25">
      <c r="A2460" s="236" t="s">
        <v>693</v>
      </c>
      <c r="B2460" s="238">
        <v>0.7</v>
      </c>
      <c r="C2460" s="240">
        <v>0.16</v>
      </c>
    </row>
    <row r="2461" spans="1:3" ht="15" customHeight="1" x14ac:dyDescent="0.25">
      <c r="A2461" s="237"/>
      <c r="B2461" s="239"/>
      <c r="C2461" s="241"/>
    </row>
    <row r="2462" spans="1:3" x14ac:dyDescent="0.25">
      <c r="A2462" s="236" t="s">
        <v>692</v>
      </c>
      <c r="B2462" s="238">
        <v>0.7</v>
      </c>
      <c r="C2462" s="240">
        <v>0.11</v>
      </c>
    </row>
    <row r="2463" spans="1:3" ht="15" customHeight="1" x14ac:dyDescent="0.25">
      <c r="A2463" s="237"/>
      <c r="B2463" s="239"/>
      <c r="C2463" s="241"/>
    </row>
    <row r="2464" spans="1:3" x14ac:dyDescent="0.25">
      <c r="A2464" s="236" t="s">
        <v>691</v>
      </c>
      <c r="B2464" s="238">
        <v>0.7</v>
      </c>
      <c r="C2464" s="240">
        <v>7.0000000000000007E-2</v>
      </c>
    </row>
    <row r="2465" spans="1:3" ht="15" customHeight="1" x14ac:dyDescent="0.25">
      <c r="A2465" s="237"/>
      <c r="B2465" s="239"/>
      <c r="C2465" s="241"/>
    </row>
    <row r="2466" spans="1:3" x14ac:dyDescent="0.25">
      <c r="A2466" s="236" t="s">
        <v>690</v>
      </c>
      <c r="B2466" s="238">
        <v>0.7</v>
      </c>
      <c r="C2466" s="240">
        <v>0.15</v>
      </c>
    </row>
    <row r="2467" spans="1:3" ht="15" customHeight="1" x14ac:dyDescent="0.25">
      <c r="A2467" s="237"/>
      <c r="B2467" s="239"/>
      <c r="C2467" s="241"/>
    </row>
    <row r="2468" spans="1:3" x14ac:dyDescent="0.25">
      <c r="A2468" s="236" t="s">
        <v>689</v>
      </c>
      <c r="B2468" s="238">
        <v>0.7</v>
      </c>
      <c r="C2468" s="240">
        <v>0.22</v>
      </c>
    </row>
    <row r="2469" spans="1:3" ht="15" customHeight="1" x14ac:dyDescent="0.25">
      <c r="A2469" s="237"/>
      <c r="B2469" s="239"/>
      <c r="C2469" s="241"/>
    </row>
    <row r="2470" spans="1:3" x14ac:dyDescent="0.25">
      <c r="A2470" s="236" t="s">
        <v>688</v>
      </c>
      <c r="B2470" s="238">
        <v>0.7</v>
      </c>
      <c r="C2470" s="240">
        <v>0.24</v>
      </c>
    </row>
    <row r="2471" spans="1:3" ht="15" customHeight="1" x14ac:dyDescent="0.25">
      <c r="A2471" s="237"/>
      <c r="B2471" s="239"/>
      <c r="C2471" s="241"/>
    </row>
    <row r="2472" spans="1:3" x14ac:dyDescent="0.25">
      <c r="A2472" s="236" t="s">
        <v>687</v>
      </c>
      <c r="B2472" s="238">
        <v>0.7</v>
      </c>
      <c r="C2472" s="240">
        <v>0.16</v>
      </c>
    </row>
    <row r="2473" spans="1:3" ht="15" customHeight="1" x14ac:dyDescent="0.25">
      <c r="A2473" s="237"/>
      <c r="B2473" s="239"/>
      <c r="C2473" s="241"/>
    </row>
    <row r="2474" spans="1:3" x14ac:dyDescent="0.25">
      <c r="A2474" s="236" t="s">
        <v>686</v>
      </c>
      <c r="B2474" s="238">
        <v>0.7</v>
      </c>
      <c r="C2474" s="240">
        <v>0.08</v>
      </c>
    </row>
    <row r="2475" spans="1:3" ht="15" customHeight="1" x14ac:dyDescent="0.25">
      <c r="A2475" s="237"/>
      <c r="B2475" s="239"/>
      <c r="C2475" s="241"/>
    </row>
    <row r="2476" spans="1:3" x14ac:dyDescent="0.25">
      <c r="A2476" s="236" t="s">
        <v>685</v>
      </c>
      <c r="B2476" s="238">
        <v>0.71</v>
      </c>
      <c r="C2476" s="240">
        <v>0.1</v>
      </c>
    </row>
    <row r="2477" spans="1:3" ht="15" customHeight="1" x14ac:dyDescent="0.25">
      <c r="A2477" s="237"/>
      <c r="B2477" s="239"/>
      <c r="C2477" s="241"/>
    </row>
    <row r="2478" spans="1:3" x14ac:dyDescent="0.25">
      <c r="A2478" s="236" t="s">
        <v>684</v>
      </c>
      <c r="B2478" s="238">
        <v>0.71</v>
      </c>
      <c r="C2478" s="240">
        <v>0.16</v>
      </c>
    </row>
    <row r="2479" spans="1:3" ht="15" customHeight="1" x14ac:dyDescent="0.25">
      <c r="A2479" s="237"/>
      <c r="B2479" s="239"/>
      <c r="C2479" s="241"/>
    </row>
    <row r="2480" spans="1:3" x14ac:dyDescent="0.25">
      <c r="A2480" s="236" t="s">
        <v>683</v>
      </c>
      <c r="B2480" s="238">
        <v>0.71</v>
      </c>
      <c r="C2480" s="240">
        <v>0.15</v>
      </c>
    </row>
    <row r="2481" spans="1:3" ht="15" customHeight="1" x14ac:dyDescent="0.25">
      <c r="A2481" s="237"/>
      <c r="B2481" s="239"/>
      <c r="C2481" s="241"/>
    </row>
    <row r="2482" spans="1:3" x14ac:dyDescent="0.25">
      <c r="A2482" s="236" t="s">
        <v>682</v>
      </c>
      <c r="B2482" s="238">
        <v>0.71</v>
      </c>
      <c r="C2482" s="240">
        <v>0.17</v>
      </c>
    </row>
    <row r="2483" spans="1:3" ht="15" customHeight="1" x14ac:dyDescent="0.25">
      <c r="A2483" s="237"/>
      <c r="B2483" s="239"/>
      <c r="C2483" s="241"/>
    </row>
    <row r="2484" spans="1:3" x14ac:dyDescent="0.25">
      <c r="A2484" s="236" t="s">
        <v>681</v>
      </c>
      <c r="B2484" s="238">
        <v>0.71</v>
      </c>
      <c r="C2484" s="240">
        <v>0.19</v>
      </c>
    </row>
    <row r="2485" spans="1:3" ht="15" customHeight="1" x14ac:dyDescent="0.25">
      <c r="A2485" s="237"/>
      <c r="B2485" s="239"/>
      <c r="C2485" s="241"/>
    </row>
    <row r="2486" spans="1:3" x14ac:dyDescent="0.25">
      <c r="A2486" s="236" t="s">
        <v>680</v>
      </c>
      <c r="B2486" s="238">
        <v>0.71</v>
      </c>
      <c r="C2486" s="240">
        <v>0.19</v>
      </c>
    </row>
    <row r="2487" spans="1:3" ht="15" customHeight="1" x14ac:dyDescent="0.25">
      <c r="A2487" s="237"/>
      <c r="B2487" s="239"/>
      <c r="C2487" s="241"/>
    </row>
    <row r="2488" spans="1:3" x14ac:dyDescent="0.25">
      <c r="A2488" s="236" t="s">
        <v>679</v>
      </c>
      <c r="B2488" s="238">
        <v>0.71</v>
      </c>
      <c r="C2488" s="240">
        <v>0.22</v>
      </c>
    </row>
    <row r="2489" spans="1:3" ht="15" customHeight="1" x14ac:dyDescent="0.25">
      <c r="A2489" s="237"/>
      <c r="B2489" s="239"/>
      <c r="C2489" s="241"/>
    </row>
    <row r="2490" spans="1:3" x14ac:dyDescent="0.25">
      <c r="A2490" s="236" t="s">
        <v>678</v>
      </c>
      <c r="B2490" s="238">
        <v>0.71</v>
      </c>
      <c r="C2490" s="240">
        <v>0.24</v>
      </c>
    </row>
    <row r="2491" spans="1:3" ht="15" customHeight="1" x14ac:dyDescent="0.25">
      <c r="A2491" s="237"/>
      <c r="B2491" s="239"/>
      <c r="C2491" s="241"/>
    </row>
    <row r="2492" spans="1:3" x14ac:dyDescent="0.25">
      <c r="A2492" s="236" t="s">
        <v>677</v>
      </c>
      <c r="B2492" s="238">
        <v>0.71</v>
      </c>
      <c r="C2492" s="240">
        <v>0.2</v>
      </c>
    </row>
    <row r="2493" spans="1:3" ht="15" customHeight="1" x14ac:dyDescent="0.25">
      <c r="A2493" s="237"/>
      <c r="B2493" s="239"/>
      <c r="C2493" s="241"/>
    </row>
    <row r="2494" spans="1:3" x14ac:dyDescent="0.25">
      <c r="A2494" s="236" t="s">
        <v>676</v>
      </c>
      <c r="B2494" s="238">
        <v>0.71</v>
      </c>
      <c r="C2494" s="240">
        <v>0.18</v>
      </c>
    </row>
    <row r="2495" spans="1:3" ht="15" customHeight="1" x14ac:dyDescent="0.25">
      <c r="A2495" s="237"/>
      <c r="B2495" s="239"/>
      <c r="C2495" s="241"/>
    </row>
    <row r="2496" spans="1:3" x14ac:dyDescent="0.25">
      <c r="A2496" s="236" t="s">
        <v>675</v>
      </c>
      <c r="B2496" s="238">
        <v>0.71</v>
      </c>
      <c r="C2496" s="240">
        <v>0.13</v>
      </c>
    </row>
    <row r="2497" spans="1:3" ht="15" customHeight="1" x14ac:dyDescent="0.25">
      <c r="A2497" s="237"/>
      <c r="B2497" s="239"/>
      <c r="C2497" s="241"/>
    </row>
    <row r="2498" spans="1:3" x14ac:dyDescent="0.25">
      <c r="A2498" s="236" t="s">
        <v>674</v>
      </c>
      <c r="B2498" s="238">
        <v>0.71</v>
      </c>
      <c r="C2498" s="240">
        <v>0.15</v>
      </c>
    </row>
    <row r="2499" spans="1:3" ht="15" customHeight="1" x14ac:dyDescent="0.25">
      <c r="A2499" s="237"/>
      <c r="B2499" s="239"/>
      <c r="C2499" s="241"/>
    </row>
    <row r="2500" spans="1:3" x14ac:dyDescent="0.25">
      <c r="A2500" s="236" t="s">
        <v>673</v>
      </c>
      <c r="B2500" s="238">
        <v>0.71</v>
      </c>
      <c r="C2500" s="240">
        <v>0.17</v>
      </c>
    </row>
    <row r="2501" spans="1:3" ht="15" customHeight="1" x14ac:dyDescent="0.25">
      <c r="A2501" s="237"/>
      <c r="B2501" s="239"/>
      <c r="C2501" s="241"/>
    </row>
    <row r="2502" spans="1:3" x14ac:dyDescent="0.25">
      <c r="A2502" s="236" t="s">
        <v>672</v>
      </c>
      <c r="B2502" s="238">
        <v>0.71</v>
      </c>
      <c r="C2502" s="240">
        <v>0.18</v>
      </c>
    </row>
    <row r="2503" spans="1:3" ht="15" customHeight="1" x14ac:dyDescent="0.25">
      <c r="A2503" s="237"/>
      <c r="B2503" s="239"/>
      <c r="C2503" s="241"/>
    </row>
    <row r="2504" spans="1:3" x14ac:dyDescent="0.25">
      <c r="A2504" s="236" t="s">
        <v>671</v>
      </c>
      <c r="B2504" s="238">
        <v>0.71</v>
      </c>
      <c r="C2504" s="240">
        <v>0.19</v>
      </c>
    </row>
    <row r="2505" spans="1:3" ht="15" customHeight="1" x14ac:dyDescent="0.25">
      <c r="A2505" s="237"/>
      <c r="B2505" s="239"/>
      <c r="C2505" s="241"/>
    </row>
    <row r="2506" spans="1:3" x14ac:dyDescent="0.25">
      <c r="A2506" s="236" t="s">
        <v>670</v>
      </c>
      <c r="B2506" s="238">
        <v>0.71</v>
      </c>
      <c r="C2506" s="240">
        <v>0.17</v>
      </c>
    </row>
    <row r="2507" spans="1:3" ht="15" customHeight="1" x14ac:dyDescent="0.25">
      <c r="A2507" s="237"/>
      <c r="B2507" s="239"/>
      <c r="C2507" s="241"/>
    </row>
    <row r="2508" spans="1:3" x14ac:dyDescent="0.25">
      <c r="A2508" s="236" t="s">
        <v>669</v>
      </c>
      <c r="B2508" s="238">
        <v>0.71</v>
      </c>
      <c r="C2508" s="240">
        <v>0.13</v>
      </c>
    </row>
    <row r="2509" spans="1:3" ht="15" customHeight="1" x14ac:dyDescent="0.25">
      <c r="A2509" s="237"/>
      <c r="B2509" s="239"/>
      <c r="C2509" s="241"/>
    </row>
    <row r="2510" spans="1:3" x14ac:dyDescent="0.25">
      <c r="A2510" s="236" t="s">
        <v>668</v>
      </c>
      <c r="B2510" s="238">
        <v>0.71</v>
      </c>
      <c r="C2510" s="240">
        <v>0.17</v>
      </c>
    </row>
    <row r="2511" spans="1:3" ht="15" customHeight="1" x14ac:dyDescent="0.25">
      <c r="A2511" s="237"/>
      <c r="B2511" s="239"/>
      <c r="C2511" s="241"/>
    </row>
    <row r="2512" spans="1:3" x14ac:dyDescent="0.25">
      <c r="A2512" s="236" t="s">
        <v>667</v>
      </c>
      <c r="B2512" s="238">
        <v>0.71</v>
      </c>
      <c r="C2512" s="240">
        <v>0.16</v>
      </c>
    </row>
    <row r="2513" spans="1:3" ht="15" customHeight="1" x14ac:dyDescent="0.25">
      <c r="A2513" s="237"/>
      <c r="B2513" s="239"/>
      <c r="C2513" s="241"/>
    </row>
    <row r="2514" spans="1:3" x14ac:dyDescent="0.25">
      <c r="A2514" s="236" t="s">
        <v>666</v>
      </c>
      <c r="B2514" s="238">
        <v>0.71</v>
      </c>
      <c r="C2514" s="240">
        <v>0.17</v>
      </c>
    </row>
    <row r="2515" spans="1:3" ht="15" customHeight="1" x14ac:dyDescent="0.25">
      <c r="A2515" s="237"/>
      <c r="B2515" s="239"/>
      <c r="C2515" s="241"/>
    </row>
    <row r="2516" spans="1:3" x14ac:dyDescent="0.25">
      <c r="A2516" s="236" t="s">
        <v>665</v>
      </c>
      <c r="B2516" s="238">
        <v>0.71</v>
      </c>
      <c r="C2516" s="240">
        <v>0.15</v>
      </c>
    </row>
    <row r="2517" spans="1:3" ht="15" customHeight="1" x14ac:dyDescent="0.25">
      <c r="A2517" s="237"/>
      <c r="B2517" s="239"/>
      <c r="C2517" s="241"/>
    </row>
    <row r="2518" spans="1:3" x14ac:dyDescent="0.25">
      <c r="A2518" s="236" t="s">
        <v>664</v>
      </c>
      <c r="B2518" s="238">
        <v>0.72</v>
      </c>
      <c r="C2518" s="240">
        <v>0.18</v>
      </c>
    </row>
    <row r="2519" spans="1:3" ht="15" customHeight="1" x14ac:dyDescent="0.25">
      <c r="A2519" s="237"/>
      <c r="B2519" s="239"/>
      <c r="C2519" s="241"/>
    </row>
    <row r="2520" spans="1:3" x14ac:dyDescent="0.25">
      <c r="A2520" s="236" t="s">
        <v>663</v>
      </c>
      <c r="B2520" s="238">
        <v>0.72</v>
      </c>
      <c r="C2520" s="240">
        <v>0.17</v>
      </c>
    </row>
    <row r="2521" spans="1:3" ht="15" customHeight="1" x14ac:dyDescent="0.25">
      <c r="A2521" s="237"/>
      <c r="B2521" s="239"/>
      <c r="C2521" s="241"/>
    </row>
    <row r="2522" spans="1:3" x14ac:dyDescent="0.25">
      <c r="A2522" s="236" t="s">
        <v>662</v>
      </c>
      <c r="B2522" s="238">
        <v>0.72</v>
      </c>
      <c r="C2522" s="240">
        <v>0.19</v>
      </c>
    </row>
    <row r="2523" spans="1:3" ht="15" customHeight="1" x14ac:dyDescent="0.25">
      <c r="A2523" s="237"/>
      <c r="B2523" s="239"/>
      <c r="C2523" s="241"/>
    </row>
    <row r="2524" spans="1:3" x14ac:dyDescent="0.25">
      <c r="A2524" s="236" t="s">
        <v>661</v>
      </c>
      <c r="B2524" s="238">
        <v>0.72</v>
      </c>
      <c r="C2524" s="240">
        <v>0.19</v>
      </c>
    </row>
    <row r="2525" spans="1:3" ht="15" customHeight="1" x14ac:dyDescent="0.25">
      <c r="A2525" s="237"/>
      <c r="B2525" s="239"/>
      <c r="C2525" s="241"/>
    </row>
    <row r="2526" spans="1:3" x14ac:dyDescent="0.25">
      <c r="A2526" s="236" t="s">
        <v>660</v>
      </c>
      <c r="B2526" s="238">
        <v>0.72</v>
      </c>
      <c r="C2526" s="240">
        <v>0.17</v>
      </c>
    </row>
    <row r="2527" spans="1:3" ht="15" customHeight="1" x14ac:dyDescent="0.25">
      <c r="A2527" s="237"/>
      <c r="B2527" s="239"/>
      <c r="C2527" s="241"/>
    </row>
    <row r="2528" spans="1:3" x14ac:dyDescent="0.25">
      <c r="A2528" s="236" t="s">
        <v>659</v>
      </c>
      <c r="B2528" s="238">
        <v>0.72</v>
      </c>
      <c r="C2528" s="240">
        <v>0.15</v>
      </c>
    </row>
    <row r="2529" spans="1:3" ht="15" customHeight="1" x14ac:dyDescent="0.25">
      <c r="A2529" s="237"/>
      <c r="B2529" s="239"/>
      <c r="C2529" s="241"/>
    </row>
    <row r="2530" spans="1:3" x14ac:dyDescent="0.25">
      <c r="A2530" s="236" t="s">
        <v>658</v>
      </c>
      <c r="B2530" s="238">
        <v>0.72</v>
      </c>
      <c r="C2530" s="240">
        <v>0.05</v>
      </c>
    </row>
    <row r="2531" spans="1:3" ht="15" customHeight="1" x14ac:dyDescent="0.25">
      <c r="A2531" s="237"/>
      <c r="B2531" s="239"/>
      <c r="C2531" s="241"/>
    </row>
    <row r="2532" spans="1:3" x14ac:dyDescent="0.25">
      <c r="A2532" s="236" t="s">
        <v>657</v>
      </c>
      <c r="B2532" s="238">
        <v>0.72</v>
      </c>
      <c r="C2532" s="240">
        <v>0.08</v>
      </c>
    </row>
    <row r="2533" spans="1:3" ht="15" customHeight="1" x14ac:dyDescent="0.25">
      <c r="A2533" s="237"/>
      <c r="B2533" s="239"/>
      <c r="C2533" s="241"/>
    </row>
    <row r="2534" spans="1:3" x14ac:dyDescent="0.25">
      <c r="A2534" s="236" t="s">
        <v>656</v>
      </c>
      <c r="B2534" s="238">
        <v>0.72</v>
      </c>
      <c r="C2534" s="240">
        <v>0.13</v>
      </c>
    </row>
    <row r="2535" spans="1:3" ht="15" customHeight="1" x14ac:dyDescent="0.25">
      <c r="A2535" s="237"/>
      <c r="B2535" s="239"/>
      <c r="C2535" s="241"/>
    </row>
    <row r="2536" spans="1:3" x14ac:dyDescent="0.25">
      <c r="A2536" s="236" t="s">
        <v>655</v>
      </c>
      <c r="B2536" s="238">
        <v>0.72</v>
      </c>
      <c r="C2536" s="240">
        <v>0.17</v>
      </c>
    </row>
    <row r="2537" spans="1:3" ht="15" customHeight="1" x14ac:dyDescent="0.25">
      <c r="A2537" s="237"/>
      <c r="B2537" s="239"/>
      <c r="C2537" s="241"/>
    </row>
    <row r="2538" spans="1:3" x14ac:dyDescent="0.25">
      <c r="A2538" s="236" t="s">
        <v>654</v>
      </c>
      <c r="B2538" s="238">
        <v>0.72</v>
      </c>
      <c r="C2538" s="240">
        <v>0.08</v>
      </c>
    </row>
    <row r="2539" spans="1:3" ht="15" customHeight="1" x14ac:dyDescent="0.25">
      <c r="A2539" s="237"/>
      <c r="B2539" s="239"/>
      <c r="C2539" s="241"/>
    </row>
    <row r="2540" spans="1:3" x14ac:dyDescent="0.25">
      <c r="A2540" s="236" t="s">
        <v>653</v>
      </c>
      <c r="B2540" s="238">
        <v>0.72</v>
      </c>
      <c r="C2540" s="240">
        <v>0.1</v>
      </c>
    </row>
    <row r="2541" spans="1:3" ht="15" customHeight="1" x14ac:dyDescent="0.25">
      <c r="A2541" s="237"/>
      <c r="B2541" s="239"/>
      <c r="C2541" s="241"/>
    </row>
    <row r="2542" spans="1:3" x14ac:dyDescent="0.25">
      <c r="A2542" s="236" t="s">
        <v>652</v>
      </c>
      <c r="B2542" s="238">
        <v>0.72</v>
      </c>
      <c r="C2542" s="240">
        <v>0.06</v>
      </c>
    </row>
    <row r="2543" spans="1:3" ht="15" customHeight="1" x14ac:dyDescent="0.25">
      <c r="A2543" s="237"/>
      <c r="B2543" s="239"/>
      <c r="C2543" s="241"/>
    </row>
    <row r="2544" spans="1:3" x14ac:dyDescent="0.25">
      <c r="A2544" s="236" t="s">
        <v>651</v>
      </c>
      <c r="B2544" s="238">
        <v>0.72</v>
      </c>
      <c r="C2544" s="240">
        <v>7.0000000000000007E-2</v>
      </c>
    </row>
    <row r="2545" spans="1:3" ht="15" customHeight="1" x14ac:dyDescent="0.25">
      <c r="A2545" s="237"/>
      <c r="B2545" s="239"/>
      <c r="C2545" s="241"/>
    </row>
    <row r="2546" spans="1:3" x14ac:dyDescent="0.25">
      <c r="A2546" s="236" t="s">
        <v>650</v>
      </c>
      <c r="B2546" s="238">
        <v>0.72</v>
      </c>
      <c r="C2546" s="240">
        <v>0.17</v>
      </c>
    </row>
    <row r="2547" spans="1:3" ht="15" customHeight="1" x14ac:dyDescent="0.25">
      <c r="A2547" s="237"/>
      <c r="B2547" s="239"/>
      <c r="C2547" s="241"/>
    </row>
    <row r="2548" spans="1:3" x14ac:dyDescent="0.25">
      <c r="A2548" s="236" t="s">
        <v>649</v>
      </c>
      <c r="B2548" s="238">
        <v>0.72</v>
      </c>
      <c r="C2548" s="240">
        <v>0.17</v>
      </c>
    </row>
    <row r="2549" spans="1:3" ht="15" customHeight="1" x14ac:dyDescent="0.25">
      <c r="A2549" s="237"/>
      <c r="B2549" s="239"/>
      <c r="C2549" s="241"/>
    </row>
    <row r="2550" spans="1:3" x14ac:dyDescent="0.25">
      <c r="A2550" s="236" t="s">
        <v>648</v>
      </c>
      <c r="B2550" s="238">
        <v>0.72</v>
      </c>
      <c r="C2550" s="240">
        <v>7.0000000000000007E-2</v>
      </c>
    </row>
    <row r="2551" spans="1:3" ht="15" customHeight="1" x14ac:dyDescent="0.25">
      <c r="A2551" s="237"/>
      <c r="B2551" s="239"/>
      <c r="C2551" s="241"/>
    </row>
    <row r="2552" spans="1:3" x14ac:dyDescent="0.25">
      <c r="A2552" s="236" t="s">
        <v>647</v>
      </c>
      <c r="B2552" s="238">
        <v>0.72</v>
      </c>
      <c r="C2552" s="240">
        <v>0.16</v>
      </c>
    </row>
    <row r="2553" spans="1:3" ht="15" customHeight="1" x14ac:dyDescent="0.25">
      <c r="A2553" s="237"/>
      <c r="B2553" s="239"/>
      <c r="C2553" s="241"/>
    </row>
    <row r="2554" spans="1:3" x14ac:dyDescent="0.25">
      <c r="A2554" s="236" t="s">
        <v>646</v>
      </c>
      <c r="B2554" s="238">
        <v>0.72</v>
      </c>
      <c r="C2554" s="240">
        <v>0.15</v>
      </c>
    </row>
    <row r="2555" spans="1:3" ht="15" customHeight="1" x14ac:dyDescent="0.25">
      <c r="A2555" s="237"/>
      <c r="B2555" s="239"/>
      <c r="C2555" s="241"/>
    </row>
    <row r="2556" spans="1:3" x14ac:dyDescent="0.25">
      <c r="A2556" s="236" t="s">
        <v>645</v>
      </c>
      <c r="B2556" s="238">
        <v>0.72</v>
      </c>
      <c r="C2556" s="240">
        <v>0.17</v>
      </c>
    </row>
    <row r="2557" spans="1:3" ht="15" customHeight="1" x14ac:dyDescent="0.25">
      <c r="A2557" s="237"/>
      <c r="B2557" s="239"/>
      <c r="C2557" s="241"/>
    </row>
    <row r="2558" spans="1:3" x14ac:dyDescent="0.25">
      <c r="A2558" s="236" t="s">
        <v>644</v>
      </c>
      <c r="B2558" s="238">
        <v>0.72</v>
      </c>
      <c r="C2558" s="240">
        <v>0.19</v>
      </c>
    </row>
    <row r="2559" spans="1:3" ht="15" customHeight="1" x14ac:dyDescent="0.25">
      <c r="A2559" s="237"/>
      <c r="B2559" s="239"/>
      <c r="C2559" s="241"/>
    </row>
    <row r="2560" spans="1:3" x14ac:dyDescent="0.25">
      <c r="A2560" s="236" t="s">
        <v>643</v>
      </c>
      <c r="B2560" s="238">
        <v>0.72</v>
      </c>
      <c r="C2560" s="240">
        <v>0.19</v>
      </c>
    </row>
    <row r="2561" spans="1:3" ht="15" customHeight="1" x14ac:dyDescent="0.25">
      <c r="A2561" s="237"/>
      <c r="B2561" s="239"/>
      <c r="C2561" s="241"/>
    </row>
    <row r="2562" spans="1:3" x14ac:dyDescent="0.25">
      <c r="A2562" s="236" t="s">
        <v>642</v>
      </c>
      <c r="B2562" s="238">
        <v>0.72</v>
      </c>
      <c r="C2562" s="240">
        <v>0.19</v>
      </c>
    </row>
    <row r="2563" spans="1:3" ht="15" customHeight="1" x14ac:dyDescent="0.25">
      <c r="A2563" s="237"/>
      <c r="B2563" s="239"/>
      <c r="C2563" s="241"/>
    </row>
    <row r="2564" spans="1:3" x14ac:dyDescent="0.25">
      <c r="A2564" s="236" t="s">
        <v>641</v>
      </c>
      <c r="B2564" s="238">
        <v>0.72</v>
      </c>
      <c r="C2564" s="240">
        <v>0.19</v>
      </c>
    </row>
    <row r="2565" spans="1:3" ht="15" customHeight="1" x14ac:dyDescent="0.25">
      <c r="A2565" s="237"/>
      <c r="B2565" s="239"/>
      <c r="C2565" s="241"/>
    </row>
    <row r="2566" spans="1:3" x14ac:dyDescent="0.25">
      <c r="A2566" s="236" t="s">
        <v>640</v>
      </c>
      <c r="B2566" s="238">
        <v>0.72</v>
      </c>
      <c r="C2566" s="240">
        <v>0.21</v>
      </c>
    </row>
    <row r="2567" spans="1:3" ht="15" customHeight="1" x14ac:dyDescent="0.25">
      <c r="A2567" s="237"/>
      <c r="B2567" s="239"/>
      <c r="C2567" s="241"/>
    </row>
    <row r="2568" spans="1:3" x14ac:dyDescent="0.25">
      <c r="A2568" s="236" t="s">
        <v>639</v>
      </c>
      <c r="B2568" s="238">
        <v>0.72</v>
      </c>
      <c r="C2568" s="240">
        <v>0.21</v>
      </c>
    </row>
    <row r="2569" spans="1:3" ht="15" customHeight="1" x14ac:dyDescent="0.25">
      <c r="A2569" s="237"/>
      <c r="B2569" s="239"/>
      <c r="C2569" s="241"/>
    </row>
    <row r="2570" spans="1:3" x14ac:dyDescent="0.25">
      <c r="A2570" s="236" t="s">
        <v>638</v>
      </c>
      <c r="B2570" s="238">
        <v>0.72</v>
      </c>
      <c r="C2570" s="240">
        <v>0.19</v>
      </c>
    </row>
    <row r="2571" spans="1:3" ht="15" customHeight="1" x14ac:dyDescent="0.25">
      <c r="A2571" s="237"/>
      <c r="B2571" s="239"/>
      <c r="C2571" s="241"/>
    </row>
    <row r="2572" spans="1:3" x14ac:dyDescent="0.25">
      <c r="A2572" s="236" t="s">
        <v>637</v>
      </c>
      <c r="B2572" s="238">
        <v>0.72</v>
      </c>
      <c r="C2572" s="240">
        <v>0.12</v>
      </c>
    </row>
    <row r="2573" spans="1:3" ht="15" customHeight="1" x14ac:dyDescent="0.25">
      <c r="A2573" s="237"/>
      <c r="B2573" s="239"/>
      <c r="C2573" s="241"/>
    </row>
    <row r="2574" spans="1:3" x14ac:dyDescent="0.25">
      <c r="A2574" s="236" t="s">
        <v>636</v>
      </c>
      <c r="B2574" s="238">
        <v>0.72</v>
      </c>
      <c r="C2574" s="240">
        <v>0.11</v>
      </c>
    </row>
    <row r="2575" spans="1:3" ht="15" customHeight="1" x14ac:dyDescent="0.25">
      <c r="A2575" s="237"/>
      <c r="B2575" s="239"/>
      <c r="C2575" s="241"/>
    </row>
    <row r="2576" spans="1:3" x14ac:dyDescent="0.25">
      <c r="A2576" s="236" t="s">
        <v>635</v>
      </c>
      <c r="B2576" s="238">
        <v>0.72</v>
      </c>
      <c r="C2576" s="240">
        <v>0.11</v>
      </c>
    </row>
    <row r="2577" spans="1:3" ht="15" customHeight="1" x14ac:dyDescent="0.25">
      <c r="A2577" s="237"/>
      <c r="B2577" s="239"/>
      <c r="C2577" s="241"/>
    </row>
    <row r="2578" spans="1:3" x14ac:dyDescent="0.25">
      <c r="A2578" s="236" t="s">
        <v>634</v>
      </c>
      <c r="B2578" s="238">
        <v>0.72</v>
      </c>
      <c r="C2578" s="240">
        <v>0.2</v>
      </c>
    </row>
    <row r="2579" spans="1:3" ht="15" customHeight="1" x14ac:dyDescent="0.25">
      <c r="A2579" s="237"/>
      <c r="B2579" s="239"/>
      <c r="C2579" s="241"/>
    </row>
    <row r="2580" spans="1:3" x14ac:dyDescent="0.25">
      <c r="A2580" s="236" t="s">
        <v>633</v>
      </c>
      <c r="B2580" s="238">
        <v>0.72</v>
      </c>
      <c r="C2580" s="240">
        <v>0.22</v>
      </c>
    </row>
    <row r="2581" spans="1:3" ht="15" customHeight="1" x14ac:dyDescent="0.25">
      <c r="A2581" s="237"/>
      <c r="B2581" s="239"/>
      <c r="C2581" s="241"/>
    </row>
    <row r="2582" spans="1:3" x14ac:dyDescent="0.25">
      <c r="A2582" s="236" t="s">
        <v>632</v>
      </c>
      <c r="B2582" s="238">
        <v>0.72</v>
      </c>
      <c r="C2582" s="240">
        <v>0.23</v>
      </c>
    </row>
    <row r="2583" spans="1:3" ht="15" customHeight="1" x14ac:dyDescent="0.25">
      <c r="A2583" s="237"/>
      <c r="B2583" s="239"/>
      <c r="C2583" s="241"/>
    </row>
    <row r="2584" spans="1:3" x14ac:dyDescent="0.25">
      <c r="A2584" s="236" t="s">
        <v>631</v>
      </c>
      <c r="B2584" s="238">
        <v>0.72</v>
      </c>
      <c r="C2584" s="240">
        <v>0.21</v>
      </c>
    </row>
    <row r="2585" spans="1:3" ht="15" customHeight="1" x14ac:dyDescent="0.25">
      <c r="A2585" s="237"/>
      <c r="B2585" s="239"/>
      <c r="C2585" s="241"/>
    </row>
    <row r="2586" spans="1:3" x14ac:dyDescent="0.25">
      <c r="A2586" s="236" t="s">
        <v>630</v>
      </c>
      <c r="B2586" s="238">
        <v>0.72</v>
      </c>
      <c r="C2586" s="240">
        <v>0.15</v>
      </c>
    </row>
    <row r="2587" spans="1:3" ht="15" customHeight="1" x14ac:dyDescent="0.25">
      <c r="A2587" s="237"/>
      <c r="B2587" s="239"/>
      <c r="C2587" s="241"/>
    </row>
    <row r="2588" spans="1:3" x14ac:dyDescent="0.25">
      <c r="A2588" s="236" t="s">
        <v>629</v>
      </c>
      <c r="B2588" s="238">
        <v>0.72</v>
      </c>
      <c r="C2588" s="240">
        <v>0.15</v>
      </c>
    </row>
    <row r="2589" spans="1:3" ht="15" customHeight="1" x14ac:dyDescent="0.25">
      <c r="A2589" s="237"/>
      <c r="B2589" s="239"/>
      <c r="C2589" s="241"/>
    </row>
    <row r="2590" spans="1:3" x14ac:dyDescent="0.25">
      <c r="A2590" s="236" t="s">
        <v>628</v>
      </c>
      <c r="B2590" s="238">
        <v>0.72</v>
      </c>
      <c r="C2590" s="240">
        <v>0.16</v>
      </c>
    </row>
    <row r="2591" spans="1:3" ht="15" customHeight="1" x14ac:dyDescent="0.25">
      <c r="A2591" s="237"/>
      <c r="B2591" s="239"/>
      <c r="C2591" s="241"/>
    </row>
    <row r="2592" spans="1:3" x14ac:dyDescent="0.25">
      <c r="A2592" s="236" t="s">
        <v>627</v>
      </c>
      <c r="B2592" s="238">
        <v>0.72</v>
      </c>
      <c r="C2592" s="240">
        <v>0.15</v>
      </c>
    </row>
    <row r="2593" spans="1:3" ht="15" customHeight="1" x14ac:dyDescent="0.25">
      <c r="A2593" s="237"/>
      <c r="B2593" s="239"/>
      <c r="C2593" s="241"/>
    </row>
    <row r="2594" spans="1:3" x14ac:dyDescent="0.25">
      <c r="A2594" s="236" t="s">
        <v>626</v>
      </c>
      <c r="B2594" s="238">
        <v>0.72</v>
      </c>
      <c r="C2594" s="240">
        <v>0.18</v>
      </c>
    </row>
    <row r="2595" spans="1:3" ht="15" customHeight="1" x14ac:dyDescent="0.25">
      <c r="A2595" s="237"/>
      <c r="B2595" s="239"/>
      <c r="C2595" s="241"/>
    </row>
    <row r="2596" spans="1:3" x14ac:dyDescent="0.25">
      <c r="A2596" s="236" t="s">
        <v>625</v>
      </c>
      <c r="B2596" s="238">
        <v>0.72</v>
      </c>
      <c r="C2596" s="240">
        <v>0.14000000000000001</v>
      </c>
    </row>
    <row r="2597" spans="1:3" ht="15" customHeight="1" x14ac:dyDescent="0.25">
      <c r="A2597" s="237"/>
      <c r="B2597" s="239"/>
      <c r="C2597" s="241"/>
    </row>
    <row r="2598" spans="1:3" x14ac:dyDescent="0.25">
      <c r="A2598" s="236" t="s">
        <v>624</v>
      </c>
      <c r="B2598" s="238">
        <v>0.72</v>
      </c>
      <c r="C2598" s="240">
        <v>0.14000000000000001</v>
      </c>
    </row>
    <row r="2599" spans="1:3" ht="15" customHeight="1" x14ac:dyDescent="0.25">
      <c r="A2599" s="237"/>
      <c r="B2599" s="239"/>
      <c r="C2599" s="241"/>
    </row>
    <row r="2600" spans="1:3" x14ac:dyDescent="0.25">
      <c r="A2600" s="236" t="s">
        <v>623</v>
      </c>
      <c r="B2600" s="238">
        <v>0.72</v>
      </c>
      <c r="C2600" s="240">
        <v>0.19</v>
      </c>
    </row>
    <row r="2601" spans="1:3" ht="15" customHeight="1" x14ac:dyDescent="0.25">
      <c r="A2601" s="237"/>
      <c r="B2601" s="239"/>
      <c r="C2601" s="241"/>
    </row>
    <row r="2602" spans="1:3" x14ac:dyDescent="0.25">
      <c r="A2602" s="236" t="s">
        <v>622</v>
      </c>
      <c r="B2602" s="238">
        <v>0.72</v>
      </c>
      <c r="C2602" s="240">
        <v>0.22</v>
      </c>
    </row>
    <row r="2603" spans="1:3" ht="15" customHeight="1" x14ac:dyDescent="0.25">
      <c r="A2603" s="237"/>
      <c r="B2603" s="239"/>
      <c r="C2603" s="241"/>
    </row>
    <row r="2604" spans="1:3" x14ac:dyDescent="0.25">
      <c r="A2604" s="236" t="s">
        <v>621</v>
      </c>
      <c r="B2604" s="238">
        <v>0.72</v>
      </c>
      <c r="C2604" s="240">
        <v>0.19</v>
      </c>
    </row>
    <row r="2605" spans="1:3" ht="15" customHeight="1" x14ac:dyDescent="0.25">
      <c r="A2605" s="237"/>
      <c r="B2605" s="239"/>
      <c r="C2605" s="241"/>
    </row>
    <row r="2606" spans="1:3" x14ac:dyDescent="0.25">
      <c r="A2606" s="236" t="s">
        <v>620</v>
      </c>
      <c r="B2606" s="238">
        <v>0.72</v>
      </c>
      <c r="C2606" s="240">
        <v>0.08</v>
      </c>
    </row>
    <row r="2607" spans="1:3" ht="15" customHeight="1" x14ac:dyDescent="0.25">
      <c r="A2607" s="237"/>
      <c r="B2607" s="239"/>
      <c r="C2607" s="241"/>
    </row>
    <row r="2608" spans="1:3" x14ac:dyDescent="0.25">
      <c r="A2608" s="236" t="s">
        <v>619</v>
      </c>
      <c r="B2608" s="238">
        <v>0.72</v>
      </c>
      <c r="C2608" s="240">
        <v>0.05</v>
      </c>
    </row>
    <row r="2609" spans="1:3" ht="15" customHeight="1" x14ac:dyDescent="0.25">
      <c r="A2609" s="237"/>
      <c r="B2609" s="239"/>
      <c r="C2609" s="241"/>
    </row>
    <row r="2610" spans="1:3" x14ac:dyDescent="0.25">
      <c r="A2610" s="236" t="s">
        <v>618</v>
      </c>
      <c r="B2610" s="238">
        <v>0.72</v>
      </c>
      <c r="C2610" s="240">
        <v>0.16</v>
      </c>
    </row>
    <row r="2611" spans="1:3" ht="15" customHeight="1" x14ac:dyDescent="0.25">
      <c r="A2611" s="237"/>
      <c r="B2611" s="239"/>
      <c r="C2611" s="241"/>
    </row>
    <row r="2612" spans="1:3" x14ac:dyDescent="0.25">
      <c r="A2612" s="236" t="s">
        <v>617</v>
      </c>
      <c r="B2612" s="238">
        <v>0.72</v>
      </c>
      <c r="C2612" s="240">
        <v>0.19</v>
      </c>
    </row>
    <row r="2613" spans="1:3" ht="15" customHeight="1" x14ac:dyDescent="0.25">
      <c r="A2613" s="237"/>
      <c r="B2613" s="239"/>
      <c r="C2613" s="241"/>
    </row>
    <row r="2614" spans="1:3" x14ac:dyDescent="0.25">
      <c r="A2614" s="236" t="s">
        <v>616</v>
      </c>
      <c r="B2614" s="238">
        <v>0.72</v>
      </c>
      <c r="C2614" s="240">
        <v>0.18</v>
      </c>
    </row>
    <row r="2615" spans="1:3" ht="15" customHeight="1" x14ac:dyDescent="0.25">
      <c r="A2615" s="237"/>
      <c r="B2615" s="239"/>
      <c r="C2615" s="241"/>
    </row>
    <row r="2616" spans="1:3" x14ac:dyDescent="0.25">
      <c r="A2616" s="236" t="s">
        <v>615</v>
      </c>
      <c r="B2616" s="238">
        <v>0.72</v>
      </c>
      <c r="C2616" s="240">
        <v>0.2</v>
      </c>
    </row>
    <row r="2617" spans="1:3" ht="15" customHeight="1" x14ac:dyDescent="0.25">
      <c r="A2617" s="237"/>
      <c r="B2617" s="239"/>
      <c r="C2617" s="241"/>
    </row>
    <row r="2618" spans="1:3" x14ac:dyDescent="0.25">
      <c r="A2618" s="236" t="s">
        <v>614</v>
      </c>
      <c r="B2618" s="238">
        <v>0.72</v>
      </c>
      <c r="C2618" s="240">
        <v>0.21</v>
      </c>
    </row>
    <row r="2619" spans="1:3" ht="15" customHeight="1" x14ac:dyDescent="0.25">
      <c r="A2619" s="237"/>
      <c r="B2619" s="239"/>
      <c r="C2619" s="241"/>
    </row>
    <row r="2620" spans="1:3" x14ac:dyDescent="0.25">
      <c r="A2620" s="236" t="s">
        <v>613</v>
      </c>
      <c r="B2620" s="238">
        <v>0.72</v>
      </c>
      <c r="C2620" s="240">
        <v>0.22</v>
      </c>
    </row>
    <row r="2621" spans="1:3" ht="15" customHeight="1" x14ac:dyDescent="0.25">
      <c r="A2621" s="237"/>
      <c r="B2621" s="239"/>
      <c r="C2621" s="241"/>
    </row>
    <row r="2622" spans="1:3" x14ac:dyDescent="0.25">
      <c r="A2622" s="236" t="s">
        <v>612</v>
      </c>
      <c r="B2622" s="238">
        <v>0.72</v>
      </c>
      <c r="C2622" s="240">
        <v>0.2</v>
      </c>
    </row>
    <row r="2623" spans="1:3" ht="15" customHeight="1" x14ac:dyDescent="0.25">
      <c r="A2623" s="237"/>
      <c r="B2623" s="239"/>
      <c r="C2623" s="241"/>
    </row>
    <row r="2624" spans="1:3" x14ac:dyDescent="0.25">
      <c r="A2624" s="236" t="s">
        <v>611</v>
      </c>
      <c r="B2624" s="238">
        <v>0.72</v>
      </c>
      <c r="C2624" s="240">
        <v>0.13</v>
      </c>
    </row>
    <row r="2625" spans="1:3" ht="15" customHeight="1" x14ac:dyDescent="0.25">
      <c r="A2625" s="237"/>
      <c r="B2625" s="239"/>
      <c r="C2625" s="241"/>
    </row>
    <row r="2626" spans="1:3" x14ac:dyDescent="0.25">
      <c r="A2626" s="236" t="s">
        <v>610</v>
      </c>
      <c r="B2626" s="238">
        <v>0.72</v>
      </c>
      <c r="C2626" s="240">
        <v>0.05</v>
      </c>
    </row>
    <row r="2627" spans="1:3" ht="15" customHeight="1" x14ac:dyDescent="0.25">
      <c r="A2627" s="237"/>
      <c r="B2627" s="239"/>
      <c r="C2627" s="241"/>
    </row>
    <row r="2628" spans="1:3" x14ac:dyDescent="0.25">
      <c r="A2628" s="236" t="s">
        <v>609</v>
      </c>
      <c r="B2628" s="238">
        <v>0.72</v>
      </c>
      <c r="C2628" s="240">
        <v>0.04</v>
      </c>
    </row>
    <row r="2629" spans="1:3" ht="15" customHeight="1" x14ac:dyDescent="0.25">
      <c r="A2629" s="237"/>
      <c r="B2629" s="239"/>
      <c r="C2629" s="241"/>
    </row>
    <row r="2630" spans="1:3" x14ac:dyDescent="0.25">
      <c r="A2630" s="236" t="s">
        <v>608</v>
      </c>
      <c r="B2630" s="238">
        <v>0.72</v>
      </c>
      <c r="C2630" s="240">
        <v>0.18</v>
      </c>
    </row>
    <row r="2631" spans="1:3" ht="15" customHeight="1" x14ac:dyDescent="0.25">
      <c r="A2631" s="237"/>
      <c r="B2631" s="239"/>
      <c r="C2631" s="241"/>
    </row>
    <row r="2632" spans="1:3" x14ac:dyDescent="0.25">
      <c r="A2632" s="236" t="s">
        <v>607</v>
      </c>
      <c r="B2632" s="238">
        <v>0.72</v>
      </c>
      <c r="C2632" s="240">
        <v>0.17</v>
      </c>
    </row>
    <row r="2633" spans="1:3" ht="15" customHeight="1" x14ac:dyDescent="0.25">
      <c r="A2633" s="237"/>
      <c r="B2633" s="239"/>
      <c r="C2633" s="241"/>
    </row>
    <row r="2634" spans="1:3" x14ac:dyDescent="0.25">
      <c r="A2634" s="236" t="s">
        <v>606</v>
      </c>
      <c r="B2634" s="238">
        <v>0.72</v>
      </c>
      <c r="C2634" s="240">
        <v>0.19</v>
      </c>
    </row>
    <row r="2635" spans="1:3" ht="15" customHeight="1" x14ac:dyDescent="0.25">
      <c r="A2635" s="237"/>
      <c r="B2635" s="239"/>
      <c r="C2635" s="241"/>
    </row>
    <row r="2636" spans="1:3" x14ac:dyDescent="0.25">
      <c r="A2636" s="236" t="s">
        <v>605</v>
      </c>
      <c r="B2636" s="238">
        <v>0.72</v>
      </c>
      <c r="C2636" s="240">
        <v>0.17</v>
      </c>
    </row>
    <row r="2637" spans="1:3" ht="15" customHeight="1" x14ac:dyDescent="0.25">
      <c r="A2637" s="237"/>
      <c r="B2637" s="239"/>
      <c r="C2637" s="241"/>
    </row>
    <row r="2638" spans="1:3" x14ac:dyDescent="0.25">
      <c r="A2638" s="236" t="s">
        <v>604</v>
      </c>
      <c r="B2638" s="238">
        <v>0.72</v>
      </c>
      <c r="C2638" s="240">
        <v>0.11</v>
      </c>
    </row>
    <row r="2639" spans="1:3" ht="15" customHeight="1" x14ac:dyDescent="0.25">
      <c r="A2639" s="237"/>
      <c r="B2639" s="239"/>
      <c r="C2639" s="241"/>
    </row>
    <row r="2640" spans="1:3" x14ac:dyDescent="0.25">
      <c r="A2640" s="236" t="s">
        <v>603</v>
      </c>
      <c r="B2640" s="238">
        <v>0.72</v>
      </c>
      <c r="C2640" s="240">
        <v>0.13</v>
      </c>
    </row>
    <row r="2641" spans="1:3" ht="15" customHeight="1" x14ac:dyDescent="0.25">
      <c r="A2641" s="237"/>
      <c r="B2641" s="239"/>
      <c r="C2641" s="241"/>
    </row>
    <row r="2642" spans="1:3" x14ac:dyDescent="0.25">
      <c r="A2642" s="236" t="s">
        <v>602</v>
      </c>
      <c r="B2642" s="238">
        <v>0.72</v>
      </c>
      <c r="C2642" s="240">
        <v>0.11</v>
      </c>
    </row>
    <row r="2643" spans="1:3" ht="15" customHeight="1" x14ac:dyDescent="0.25">
      <c r="A2643" s="237"/>
      <c r="B2643" s="239"/>
      <c r="C2643" s="241"/>
    </row>
    <row r="2644" spans="1:3" x14ac:dyDescent="0.25">
      <c r="A2644" s="236" t="s">
        <v>601</v>
      </c>
      <c r="B2644" s="238">
        <v>0.71</v>
      </c>
      <c r="C2644" s="240">
        <v>0.18</v>
      </c>
    </row>
    <row r="2645" spans="1:3" ht="15" customHeight="1" x14ac:dyDescent="0.25">
      <c r="A2645" s="237"/>
      <c r="B2645" s="239"/>
      <c r="C2645" s="241"/>
    </row>
    <row r="2646" spans="1:3" x14ac:dyDescent="0.25">
      <c r="A2646" s="236" t="s">
        <v>600</v>
      </c>
      <c r="B2646" s="238">
        <v>0.71</v>
      </c>
      <c r="C2646" s="240">
        <v>0.18</v>
      </c>
    </row>
    <row r="2647" spans="1:3" ht="15" customHeight="1" x14ac:dyDescent="0.25">
      <c r="A2647" s="237"/>
      <c r="B2647" s="239"/>
      <c r="C2647" s="241"/>
    </row>
    <row r="2648" spans="1:3" x14ac:dyDescent="0.25">
      <c r="A2648" s="236" t="s">
        <v>599</v>
      </c>
      <c r="B2648" s="238">
        <v>0.71</v>
      </c>
      <c r="C2648" s="240">
        <v>0.1</v>
      </c>
    </row>
    <row r="2649" spans="1:3" ht="15" customHeight="1" x14ac:dyDescent="0.25">
      <c r="A2649" s="237"/>
      <c r="B2649" s="239"/>
      <c r="C2649" s="241"/>
    </row>
    <row r="2650" spans="1:3" x14ac:dyDescent="0.25">
      <c r="A2650" s="236" t="s">
        <v>598</v>
      </c>
      <c r="B2650" s="238">
        <v>0.71</v>
      </c>
      <c r="C2650" s="240">
        <v>0.18</v>
      </c>
    </row>
    <row r="2651" spans="1:3" ht="15" customHeight="1" x14ac:dyDescent="0.25">
      <c r="A2651" s="237"/>
      <c r="B2651" s="239"/>
      <c r="C2651" s="241"/>
    </row>
    <row r="2652" spans="1:3" x14ac:dyDescent="0.25">
      <c r="A2652" s="236" t="s">
        <v>597</v>
      </c>
      <c r="B2652" s="238">
        <v>0.71</v>
      </c>
      <c r="C2652" s="240">
        <v>0.17</v>
      </c>
    </row>
    <row r="2653" spans="1:3" ht="15" customHeight="1" x14ac:dyDescent="0.25">
      <c r="A2653" s="237"/>
      <c r="B2653" s="239"/>
      <c r="C2653" s="241"/>
    </row>
    <row r="2654" spans="1:3" x14ac:dyDescent="0.25">
      <c r="A2654" s="236" t="s">
        <v>596</v>
      </c>
      <c r="B2654" s="238">
        <v>0.71</v>
      </c>
      <c r="C2654" s="240">
        <v>0.15</v>
      </c>
    </row>
    <row r="2655" spans="1:3" ht="15" customHeight="1" x14ac:dyDescent="0.25">
      <c r="A2655" s="237"/>
      <c r="B2655" s="239"/>
      <c r="C2655" s="241"/>
    </row>
    <row r="2656" spans="1:3" x14ac:dyDescent="0.25">
      <c r="A2656" s="236" t="s">
        <v>595</v>
      </c>
      <c r="B2656" s="238">
        <v>0.71</v>
      </c>
      <c r="C2656" s="240">
        <v>0.18</v>
      </c>
    </row>
    <row r="2657" spans="1:3" ht="15" customHeight="1" x14ac:dyDescent="0.25">
      <c r="A2657" s="237"/>
      <c r="B2657" s="239"/>
      <c r="C2657" s="241"/>
    </row>
    <row r="2658" spans="1:3" x14ac:dyDescent="0.25">
      <c r="A2658" s="236" t="s">
        <v>594</v>
      </c>
      <c r="B2658" s="238">
        <v>0.71</v>
      </c>
      <c r="C2658" s="240">
        <v>0.17</v>
      </c>
    </row>
    <row r="2659" spans="1:3" ht="15" customHeight="1" x14ac:dyDescent="0.25">
      <c r="A2659" s="237"/>
      <c r="B2659" s="239"/>
      <c r="C2659" s="241"/>
    </row>
    <row r="2660" spans="1:3" x14ac:dyDescent="0.25">
      <c r="A2660" s="236" t="s">
        <v>593</v>
      </c>
      <c r="B2660" s="238">
        <v>0.71</v>
      </c>
      <c r="C2660" s="240">
        <v>0.18</v>
      </c>
    </row>
    <row r="2661" spans="1:3" ht="15" customHeight="1" x14ac:dyDescent="0.25">
      <c r="A2661" s="237"/>
      <c r="B2661" s="239"/>
      <c r="C2661" s="241"/>
    </row>
    <row r="2662" spans="1:3" x14ac:dyDescent="0.25">
      <c r="A2662" s="236" t="s">
        <v>592</v>
      </c>
      <c r="B2662" s="238">
        <v>0.71</v>
      </c>
      <c r="C2662" s="240">
        <v>0.16</v>
      </c>
    </row>
    <row r="2663" spans="1:3" ht="15" customHeight="1" x14ac:dyDescent="0.25">
      <c r="A2663" s="237"/>
      <c r="B2663" s="239"/>
      <c r="C2663" s="241"/>
    </row>
    <row r="2664" spans="1:3" x14ac:dyDescent="0.25">
      <c r="A2664" s="236" t="s">
        <v>591</v>
      </c>
      <c r="B2664" s="238">
        <v>0.71</v>
      </c>
      <c r="C2664" s="240">
        <v>0.18</v>
      </c>
    </row>
    <row r="2665" spans="1:3" ht="15" customHeight="1" x14ac:dyDescent="0.25">
      <c r="A2665" s="237"/>
      <c r="B2665" s="239"/>
      <c r="C2665" s="241"/>
    </row>
    <row r="2666" spans="1:3" x14ac:dyDescent="0.25">
      <c r="A2666" s="236" t="s">
        <v>590</v>
      </c>
      <c r="B2666" s="238">
        <v>0.71</v>
      </c>
      <c r="C2666" s="240">
        <v>0.17</v>
      </c>
    </row>
    <row r="2667" spans="1:3" ht="15" customHeight="1" x14ac:dyDescent="0.25">
      <c r="A2667" s="237"/>
      <c r="B2667" s="239"/>
      <c r="C2667" s="241"/>
    </row>
    <row r="2668" spans="1:3" x14ac:dyDescent="0.25">
      <c r="A2668" s="236" t="s">
        <v>589</v>
      </c>
      <c r="B2668" s="238">
        <v>0.71</v>
      </c>
      <c r="C2668" s="240">
        <v>0.16</v>
      </c>
    </row>
    <row r="2669" spans="1:3" ht="15" customHeight="1" x14ac:dyDescent="0.25">
      <c r="A2669" s="237"/>
      <c r="B2669" s="239"/>
      <c r="C2669" s="241"/>
    </row>
    <row r="2670" spans="1:3" x14ac:dyDescent="0.25">
      <c r="A2670" s="236" t="s">
        <v>588</v>
      </c>
      <c r="B2670" s="238">
        <v>0.71</v>
      </c>
      <c r="C2670" s="240">
        <v>0.18</v>
      </c>
    </row>
    <row r="2671" spans="1:3" ht="15" customHeight="1" x14ac:dyDescent="0.25">
      <c r="A2671" s="237"/>
      <c r="B2671" s="239"/>
      <c r="C2671" s="241"/>
    </row>
    <row r="2672" spans="1:3" x14ac:dyDescent="0.25">
      <c r="A2672" s="236" t="s">
        <v>587</v>
      </c>
      <c r="B2672" s="238">
        <v>0.7</v>
      </c>
      <c r="C2672" s="240">
        <v>0.17</v>
      </c>
    </row>
    <row r="2673" spans="1:3" ht="15" customHeight="1" x14ac:dyDescent="0.25">
      <c r="A2673" s="237"/>
      <c r="B2673" s="239"/>
      <c r="C2673" s="241"/>
    </row>
    <row r="2674" spans="1:3" x14ac:dyDescent="0.25">
      <c r="A2674" s="236" t="s">
        <v>586</v>
      </c>
      <c r="B2674" s="238">
        <v>0.7</v>
      </c>
      <c r="C2674" s="240">
        <v>0.16</v>
      </c>
    </row>
    <row r="2675" spans="1:3" ht="15" customHeight="1" x14ac:dyDescent="0.25">
      <c r="A2675" s="237"/>
      <c r="B2675" s="239"/>
      <c r="C2675" s="241"/>
    </row>
    <row r="2676" spans="1:3" x14ac:dyDescent="0.25">
      <c r="A2676" s="236" t="s">
        <v>585</v>
      </c>
      <c r="B2676" s="238">
        <v>0.7</v>
      </c>
      <c r="C2676" s="240">
        <v>0.16</v>
      </c>
    </row>
    <row r="2677" spans="1:3" ht="15" customHeight="1" x14ac:dyDescent="0.25">
      <c r="A2677" s="237"/>
      <c r="B2677" s="239"/>
      <c r="C2677" s="241"/>
    </row>
    <row r="2678" spans="1:3" x14ac:dyDescent="0.25">
      <c r="A2678" s="236" t="s">
        <v>584</v>
      </c>
      <c r="B2678" s="238">
        <v>0.7</v>
      </c>
      <c r="C2678" s="240">
        <v>0.18</v>
      </c>
    </row>
    <row r="2679" spans="1:3" ht="15" customHeight="1" x14ac:dyDescent="0.25">
      <c r="A2679" s="237"/>
      <c r="B2679" s="239"/>
      <c r="C2679" s="241"/>
    </row>
    <row r="2680" spans="1:3" x14ac:dyDescent="0.25">
      <c r="A2680" s="236" t="s">
        <v>583</v>
      </c>
      <c r="B2680" s="238">
        <v>0.7</v>
      </c>
      <c r="C2680" s="240">
        <v>0.19</v>
      </c>
    </row>
    <row r="2681" spans="1:3" ht="15" customHeight="1" x14ac:dyDescent="0.25">
      <c r="A2681" s="237"/>
      <c r="B2681" s="239"/>
      <c r="C2681" s="241"/>
    </row>
    <row r="2682" spans="1:3" x14ac:dyDescent="0.25">
      <c r="A2682" s="236" t="s">
        <v>582</v>
      </c>
      <c r="B2682" s="238">
        <v>0.7</v>
      </c>
      <c r="C2682" s="240">
        <v>0.19</v>
      </c>
    </row>
    <row r="2683" spans="1:3" ht="15" customHeight="1" x14ac:dyDescent="0.25">
      <c r="A2683" s="237"/>
      <c r="B2683" s="239"/>
      <c r="C2683" s="241"/>
    </row>
    <row r="2684" spans="1:3" x14ac:dyDescent="0.25">
      <c r="A2684" s="236" t="s">
        <v>581</v>
      </c>
      <c r="B2684" s="238">
        <v>0.7</v>
      </c>
      <c r="C2684" s="240">
        <v>0.17</v>
      </c>
    </row>
    <row r="2685" spans="1:3" ht="15" customHeight="1" x14ac:dyDescent="0.25">
      <c r="A2685" s="237"/>
      <c r="B2685" s="239"/>
      <c r="C2685" s="241"/>
    </row>
    <row r="2686" spans="1:3" x14ac:dyDescent="0.25">
      <c r="A2686" s="236" t="s">
        <v>580</v>
      </c>
      <c r="B2686" s="238">
        <v>0.7</v>
      </c>
      <c r="C2686" s="240">
        <v>0.13</v>
      </c>
    </row>
    <row r="2687" spans="1:3" ht="15" customHeight="1" x14ac:dyDescent="0.25">
      <c r="A2687" s="237"/>
      <c r="B2687" s="239"/>
      <c r="C2687" s="241"/>
    </row>
    <row r="2688" spans="1:3" x14ac:dyDescent="0.25">
      <c r="A2688" s="236" t="s">
        <v>579</v>
      </c>
      <c r="B2688" s="238">
        <v>0.7</v>
      </c>
      <c r="C2688" s="240">
        <v>0.17</v>
      </c>
    </row>
    <row r="2689" spans="1:3" ht="15" customHeight="1" x14ac:dyDescent="0.25">
      <c r="A2689" s="237"/>
      <c r="B2689" s="239"/>
      <c r="C2689" s="241"/>
    </row>
    <row r="2690" spans="1:3" x14ac:dyDescent="0.25">
      <c r="A2690" s="236" t="s">
        <v>578</v>
      </c>
      <c r="B2690" s="238">
        <v>0.7</v>
      </c>
      <c r="C2690" s="240">
        <v>0.19</v>
      </c>
    </row>
    <row r="2691" spans="1:3" ht="15" customHeight="1" x14ac:dyDescent="0.25">
      <c r="A2691" s="237"/>
      <c r="B2691" s="239"/>
      <c r="C2691" s="241"/>
    </row>
    <row r="2692" spans="1:3" x14ac:dyDescent="0.25">
      <c r="A2692" s="236" t="s">
        <v>577</v>
      </c>
      <c r="B2692" s="238">
        <v>0.7</v>
      </c>
      <c r="C2692" s="240">
        <v>0.2</v>
      </c>
    </row>
    <row r="2693" spans="1:3" ht="15" customHeight="1" x14ac:dyDescent="0.25">
      <c r="A2693" s="237"/>
      <c r="B2693" s="239"/>
      <c r="C2693" s="241"/>
    </row>
    <row r="2694" spans="1:3" x14ac:dyDescent="0.25">
      <c r="A2694" s="236" t="s">
        <v>576</v>
      </c>
      <c r="B2694" s="238">
        <v>0.7</v>
      </c>
      <c r="C2694" s="240">
        <v>0.2</v>
      </c>
    </row>
    <row r="2695" spans="1:3" ht="15" customHeight="1" x14ac:dyDescent="0.25">
      <c r="A2695" s="237"/>
      <c r="B2695" s="239"/>
      <c r="C2695" s="241"/>
    </row>
    <row r="2696" spans="1:3" x14ac:dyDescent="0.25">
      <c r="A2696" s="236" t="s">
        <v>575</v>
      </c>
      <c r="B2696" s="238">
        <v>0.7</v>
      </c>
      <c r="C2696" s="240">
        <v>0.19</v>
      </c>
    </row>
    <row r="2697" spans="1:3" ht="15" customHeight="1" x14ac:dyDescent="0.25">
      <c r="A2697" s="237"/>
      <c r="B2697" s="239"/>
      <c r="C2697" s="241"/>
    </row>
    <row r="2698" spans="1:3" x14ac:dyDescent="0.25">
      <c r="A2698" s="236" t="s">
        <v>574</v>
      </c>
      <c r="B2698" s="238">
        <v>0.7</v>
      </c>
      <c r="C2698" s="240">
        <v>0.19</v>
      </c>
    </row>
    <row r="2699" spans="1:3" ht="15" customHeight="1" x14ac:dyDescent="0.25">
      <c r="A2699" s="237"/>
      <c r="B2699" s="239"/>
      <c r="C2699" s="241"/>
    </row>
    <row r="2700" spans="1:3" x14ac:dyDescent="0.25">
      <c r="A2700" s="236" t="s">
        <v>573</v>
      </c>
      <c r="B2700" s="238">
        <v>0.69</v>
      </c>
      <c r="C2700" s="240">
        <v>0.16</v>
      </c>
    </row>
    <row r="2701" spans="1:3" ht="15" customHeight="1" x14ac:dyDescent="0.25">
      <c r="A2701" s="237"/>
      <c r="B2701" s="239"/>
      <c r="C2701" s="241"/>
    </row>
    <row r="2702" spans="1:3" x14ac:dyDescent="0.25">
      <c r="A2702" s="236" t="s">
        <v>572</v>
      </c>
      <c r="B2702" s="238">
        <v>0.69</v>
      </c>
      <c r="C2702" s="240">
        <v>0.19</v>
      </c>
    </row>
    <row r="2703" spans="1:3" ht="15" customHeight="1" x14ac:dyDescent="0.25">
      <c r="A2703" s="237"/>
      <c r="B2703" s="239"/>
      <c r="C2703" s="241"/>
    </row>
    <row r="2704" spans="1:3" x14ac:dyDescent="0.25">
      <c r="A2704" s="236" t="s">
        <v>571</v>
      </c>
      <c r="B2704" s="238">
        <v>0.69</v>
      </c>
      <c r="C2704" s="240">
        <v>0.19</v>
      </c>
    </row>
    <row r="2705" spans="1:3" ht="15" customHeight="1" x14ac:dyDescent="0.25">
      <c r="A2705" s="237"/>
      <c r="B2705" s="239"/>
      <c r="C2705" s="241"/>
    </row>
    <row r="2706" spans="1:3" x14ac:dyDescent="0.25">
      <c r="A2706" s="236" t="s">
        <v>570</v>
      </c>
      <c r="B2706" s="238">
        <v>0.69</v>
      </c>
      <c r="C2706" s="240">
        <v>0.19</v>
      </c>
    </row>
    <row r="2707" spans="1:3" ht="15" customHeight="1" x14ac:dyDescent="0.25">
      <c r="A2707" s="237"/>
      <c r="B2707" s="239"/>
      <c r="C2707" s="241"/>
    </row>
    <row r="2708" spans="1:3" x14ac:dyDescent="0.25">
      <c r="A2708" s="236" t="s">
        <v>569</v>
      </c>
      <c r="B2708" s="238">
        <v>0.69</v>
      </c>
      <c r="C2708" s="240">
        <v>0.21</v>
      </c>
    </row>
    <row r="2709" spans="1:3" ht="15" customHeight="1" x14ac:dyDescent="0.25">
      <c r="A2709" s="237"/>
      <c r="B2709" s="239"/>
      <c r="C2709" s="241"/>
    </row>
    <row r="2710" spans="1:3" x14ac:dyDescent="0.25">
      <c r="A2710" s="236" t="s">
        <v>568</v>
      </c>
      <c r="B2710" s="238">
        <v>0.69</v>
      </c>
      <c r="C2710" s="240">
        <v>0.14000000000000001</v>
      </c>
    </row>
    <row r="2711" spans="1:3" ht="15" customHeight="1" x14ac:dyDescent="0.25">
      <c r="A2711" s="237"/>
      <c r="B2711" s="239"/>
      <c r="C2711" s="241"/>
    </row>
    <row r="2712" spans="1:3" x14ac:dyDescent="0.25">
      <c r="A2712" s="236" t="s">
        <v>567</v>
      </c>
      <c r="B2712" s="238">
        <v>0.69</v>
      </c>
      <c r="C2712" s="240">
        <v>0.18</v>
      </c>
    </row>
    <row r="2713" spans="1:3" ht="15" customHeight="1" x14ac:dyDescent="0.25">
      <c r="A2713" s="237"/>
      <c r="B2713" s="239"/>
      <c r="C2713" s="241"/>
    </row>
    <row r="2714" spans="1:3" x14ac:dyDescent="0.25">
      <c r="A2714" s="236" t="s">
        <v>566</v>
      </c>
      <c r="B2714" s="238">
        <v>0.69</v>
      </c>
      <c r="C2714" s="240">
        <v>0.17</v>
      </c>
    </row>
    <row r="2715" spans="1:3" ht="15" customHeight="1" x14ac:dyDescent="0.25">
      <c r="A2715" s="237"/>
      <c r="B2715" s="239"/>
      <c r="C2715" s="241"/>
    </row>
    <row r="2716" spans="1:3" x14ac:dyDescent="0.25">
      <c r="A2716" s="236" t="s">
        <v>565</v>
      </c>
      <c r="B2716" s="238">
        <v>0.69</v>
      </c>
      <c r="C2716" s="240">
        <v>0.18</v>
      </c>
    </row>
    <row r="2717" spans="1:3" ht="15" customHeight="1" x14ac:dyDescent="0.25">
      <c r="A2717" s="237"/>
      <c r="B2717" s="239"/>
      <c r="C2717" s="241"/>
    </row>
    <row r="2718" spans="1:3" x14ac:dyDescent="0.25">
      <c r="A2718" s="236" t="s">
        <v>564</v>
      </c>
      <c r="B2718" s="238">
        <v>0.69</v>
      </c>
      <c r="C2718" s="240">
        <v>0.19</v>
      </c>
    </row>
    <row r="2719" spans="1:3" ht="15" customHeight="1" x14ac:dyDescent="0.25">
      <c r="A2719" s="237"/>
      <c r="B2719" s="239"/>
      <c r="C2719" s="241"/>
    </row>
    <row r="2720" spans="1:3" x14ac:dyDescent="0.25">
      <c r="A2720" s="236" t="s">
        <v>563</v>
      </c>
      <c r="B2720" s="238">
        <v>0.69</v>
      </c>
      <c r="C2720" s="240">
        <v>0.19</v>
      </c>
    </row>
    <row r="2721" spans="1:3" ht="15" customHeight="1" x14ac:dyDescent="0.25">
      <c r="A2721" s="237"/>
      <c r="B2721" s="239"/>
      <c r="C2721" s="241"/>
    </row>
    <row r="2722" spans="1:3" x14ac:dyDescent="0.25">
      <c r="A2722" s="236" t="s">
        <v>562</v>
      </c>
      <c r="B2722" s="238">
        <v>0.69</v>
      </c>
      <c r="C2722" s="240">
        <v>0.17</v>
      </c>
    </row>
    <row r="2723" spans="1:3" ht="15" customHeight="1" x14ac:dyDescent="0.25">
      <c r="A2723" s="237"/>
      <c r="B2723" s="239"/>
      <c r="C2723" s="241"/>
    </row>
    <row r="2724" spans="1:3" x14ac:dyDescent="0.25">
      <c r="A2724" s="236" t="s">
        <v>561</v>
      </c>
      <c r="B2724" s="238">
        <v>0.69</v>
      </c>
      <c r="C2724" s="240">
        <v>0.18</v>
      </c>
    </row>
    <row r="2725" spans="1:3" ht="15" customHeight="1" x14ac:dyDescent="0.25">
      <c r="A2725" s="237"/>
      <c r="B2725" s="239"/>
      <c r="C2725" s="241"/>
    </row>
    <row r="2726" spans="1:3" x14ac:dyDescent="0.25">
      <c r="A2726" s="236" t="s">
        <v>560</v>
      </c>
      <c r="B2726" s="238">
        <v>0.69</v>
      </c>
      <c r="C2726" s="240">
        <v>0.17</v>
      </c>
    </row>
    <row r="2727" spans="1:3" ht="15" customHeight="1" x14ac:dyDescent="0.25">
      <c r="A2727" s="237"/>
      <c r="B2727" s="239"/>
      <c r="C2727" s="241"/>
    </row>
    <row r="2728" spans="1:3" x14ac:dyDescent="0.25">
      <c r="A2728" s="236" t="s">
        <v>559</v>
      </c>
      <c r="B2728" s="238">
        <v>0.67</v>
      </c>
      <c r="C2728" s="240">
        <v>0.15</v>
      </c>
    </row>
    <row r="2729" spans="1:3" ht="15" customHeight="1" x14ac:dyDescent="0.25">
      <c r="A2729" s="237"/>
      <c r="B2729" s="239"/>
      <c r="C2729" s="241"/>
    </row>
    <row r="2730" spans="1:3" x14ac:dyDescent="0.25">
      <c r="A2730" s="236" t="s">
        <v>558</v>
      </c>
      <c r="B2730" s="238">
        <v>0.68</v>
      </c>
      <c r="C2730" s="240">
        <v>0.15</v>
      </c>
    </row>
    <row r="2731" spans="1:3" ht="15" customHeight="1" x14ac:dyDescent="0.25">
      <c r="A2731" s="237"/>
      <c r="B2731" s="239"/>
      <c r="C2731" s="241"/>
    </row>
    <row r="2732" spans="1:3" x14ac:dyDescent="0.25">
      <c r="A2732" s="236" t="s">
        <v>557</v>
      </c>
      <c r="B2732" s="238">
        <v>0.68</v>
      </c>
      <c r="C2732" s="240">
        <v>0.13</v>
      </c>
    </row>
    <row r="2733" spans="1:3" ht="15" customHeight="1" x14ac:dyDescent="0.25">
      <c r="A2733" s="237"/>
      <c r="B2733" s="239"/>
      <c r="C2733" s="241"/>
    </row>
    <row r="2734" spans="1:3" x14ac:dyDescent="0.25">
      <c r="A2734" s="236" t="s">
        <v>556</v>
      </c>
      <c r="B2734" s="238">
        <v>0.68</v>
      </c>
      <c r="C2734" s="240">
        <v>0.17</v>
      </c>
    </row>
    <row r="2735" spans="1:3" ht="15" customHeight="1" x14ac:dyDescent="0.25">
      <c r="A2735" s="237"/>
      <c r="B2735" s="239"/>
      <c r="C2735" s="241"/>
    </row>
    <row r="2736" spans="1:3" x14ac:dyDescent="0.25">
      <c r="A2736" s="236" t="s">
        <v>555</v>
      </c>
      <c r="B2736" s="238">
        <v>0.68</v>
      </c>
      <c r="C2736" s="240">
        <v>0.17</v>
      </c>
    </row>
    <row r="2737" spans="1:3" ht="15" customHeight="1" x14ac:dyDescent="0.25">
      <c r="A2737" s="237"/>
      <c r="B2737" s="239"/>
      <c r="C2737" s="241"/>
    </row>
    <row r="2738" spans="1:3" x14ac:dyDescent="0.25">
      <c r="A2738" s="236" t="s">
        <v>554</v>
      </c>
      <c r="B2738" s="238">
        <v>0.68</v>
      </c>
      <c r="C2738" s="240">
        <v>0.17</v>
      </c>
    </row>
    <row r="2739" spans="1:3" ht="15" customHeight="1" x14ac:dyDescent="0.25">
      <c r="A2739" s="237"/>
      <c r="B2739" s="239"/>
      <c r="C2739" s="241"/>
    </row>
    <row r="2740" spans="1:3" x14ac:dyDescent="0.25">
      <c r="A2740" s="236" t="s">
        <v>553</v>
      </c>
      <c r="B2740" s="238">
        <v>0.68</v>
      </c>
      <c r="C2740" s="240">
        <v>0.17</v>
      </c>
    </row>
    <row r="2741" spans="1:3" ht="15" customHeight="1" x14ac:dyDescent="0.25">
      <c r="A2741" s="237"/>
      <c r="B2741" s="239"/>
      <c r="C2741" s="241"/>
    </row>
    <row r="2742" spans="1:3" x14ac:dyDescent="0.25">
      <c r="A2742" s="236" t="s">
        <v>552</v>
      </c>
      <c r="B2742" s="238">
        <v>0.67</v>
      </c>
      <c r="C2742" s="240">
        <v>0.17</v>
      </c>
    </row>
    <row r="2743" spans="1:3" ht="15" customHeight="1" x14ac:dyDescent="0.25">
      <c r="A2743" s="237"/>
      <c r="B2743" s="239"/>
      <c r="C2743" s="241"/>
    </row>
    <row r="2744" spans="1:3" x14ac:dyDescent="0.25">
      <c r="A2744" s="236" t="s">
        <v>551</v>
      </c>
      <c r="B2744" s="238">
        <v>0.67</v>
      </c>
      <c r="C2744" s="240">
        <v>0.12</v>
      </c>
    </row>
    <row r="2745" spans="1:3" ht="15" customHeight="1" x14ac:dyDescent="0.25">
      <c r="A2745" s="237"/>
      <c r="B2745" s="239"/>
      <c r="C2745" s="241"/>
    </row>
    <row r="2746" spans="1:3" x14ac:dyDescent="0.25">
      <c r="A2746" s="236" t="s">
        <v>550</v>
      </c>
      <c r="B2746" s="238">
        <v>0.67</v>
      </c>
      <c r="C2746" s="240">
        <v>0.15</v>
      </c>
    </row>
    <row r="2747" spans="1:3" ht="15" customHeight="1" x14ac:dyDescent="0.25">
      <c r="A2747" s="237"/>
      <c r="B2747" s="239"/>
      <c r="C2747" s="241"/>
    </row>
    <row r="2748" spans="1:3" x14ac:dyDescent="0.25">
      <c r="A2748" s="236" t="s">
        <v>549</v>
      </c>
      <c r="B2748" s="238">
        <v>0.67</v>
      </c>
      <c r="C2748" s="240">
        <v>0.14000000000000001</v>
      </c>
    </row>
    <row r="2749" spans="1:3" ht="15" customHeight="1" x14ac:dyDescent="0.25">
      <c r="A2749" s="237"/>
      <c r="B2749" s="239"/>
      <c r="C2749" s="241"/>
    </row>
    <row r="2750" spans="1:3" x14ac:dyDescent="0.25">
      <c r="A2750" s="236" t="s">
        <v>548</v>
      </c>
      <c r="B2750" s="238">
        <v>0.67</v>
      </c>
      <c r="C2750" s="240">
        <v>0.02</v>
      </c>
    </row>
    <row r="2751" spans="1:3" ht="15" customHeight="1" x14ac:dyDescent="0.25">
      <c r="A2751" s="237"/>
      <c r="B2751" s="239"/>
      <c r="C2751" s="241"/>
    </row>
    <row r="2752" spans="1:3" x14ac:dyDescent="0.25">
      <c r="A2752" s="236" t="s">
        <v>547</v>
      </c>
      <c r="B2752" s="238">
        <v>0.67</v>
      </c>
      <c r="C2752" s="240">
        <v>0.12</v>
      </c>
    </row>
    <row r="2753" spans="1:3" ht="15" customHeight="1" x14ac:dyDescent="0.25">
      <c r="A2753" s="237"/>
      <c r="B2753" s="239"/>
      <c r="C2753" s="241"/>
    </row>
    <row r="2754" spans="1:3" x14ac:dyDescent="0.25">
      <c r="A2754" s="236" t="s">
        <v>546</v>
      </c>
      <c r="B2754" s="238">
        <v>0.67</v>
      </c>
      <c r="C2754" s="240">
        <v>0.14000000000000001</v>
      </c>
    </row>
    <row r="2755" spans="1:3" ht="15" customHeight="1" x14ac:dyDescent="0.25">
      <c r="A2755" s="237"/>
      <c r="B2755" s="239"/>
      <c r="C2755" s="241"/>
    </row>
    <row r="2756" spans="1:3" x14ac:dyDescent="0.25">
      <c r="A2756" s="236" t="s">
        <v>545</v>
      </c>
      <c r="B2756" s="238">
        <v>0.66</v>
      </c>
      <c r="C2756" s="240">
        <v>0.17</v>
      </c>
    </row>
    <row r="2757" spans="1:3" ht="15" customHeight="1" x14ac:dyDescent="0.25">
      <c r="A2757" s="237"/>
      <c r="B2757" s="239"/>
      <c r="C2757" s="241"/>
    </row>
    <row r="2758" spans="1:3" x14ac:dyDescent="0.25">
      <c r="A2758" s="236" t="s">
        <v>544</v>
      </c>
      <c r="B2758" s="238">
        <v>0.66</v>
      </c>
      <c r="C2758" s="240">
        <v>0.16</v>
      </c>
    </row>
    <row r="2759" spans="1:3" ht="15" customHeight="1" x14ac:dyDescent="0.25">
      <c r="A2759" s="237"/>
      <c r="B2759" s="239"/>
      <c r="C2759" s="241"/>
    </row>
    <row r="2760" spans="1:3" x14ac:dyDescent="0.25">
      <c r="A2760" s="236" t="s">
        <v>543</v>
      </c>
      <c r="B2760" s="238">
        <v>0.66</v>
      </c>
      <c r="C2760" s="240">
        <v>0.13</v>
      </c>
    </row>
    <row r="2761" spans="1:3" ht="15" customHeight="1" x14ac:dyDescent="0.25">
      <c r="A2761" s="237"/>
      <c r="B2761" s="239"/>
      <c r="C2761" s="241"/>
    </row>
    <row r="2762" spans="1:3" x14ac:dyDescent="0.25">
      <c r="A2762" s="236" t="s">
        <v>542</v>
      </c>
      <c r="B2762" s="238">
        <v>0.66</v>
      </c>
      <c r="C2762" s="240">
        <v>0.14000000000000001</v>
      </c>
    </row>
    <row r="2763" spans="1:3" ht="15" customHeight="1" x14ac:dyDescent="0.25">
      <c r="A2763" s="237"/>
      <c r="B2763" s="239"/>
      <c r="C2763" s="241"/>
    </row>
    <row r="2764" spans="1:3" x14ac:dyDescent="0.25">
      <c r="A2764" s="236" t="s">
        <v>541</v>
      </c>
      <c r="B2764" s="238">
        <v>0.66</v>
      </c>
      <c r="C2764" s="240">
        <v>0.16</v>
      </c>
    </row>
    <row r="2765" spans="1:3" ht="15" customHeight="1" x14ac:dyDescent="0.25">
      <c r="A2765" s="237"/>
      <c r="B2765" s="239"/>
      <c r="C2765" s="241"/>
    </row>
    <row r="2766" spans="1:3" x14ac:dyDescent="0.25">
      <c r="A2766" s="236" t="s">
        <v>540</v>
      </c>
      <c r="B2766" s="238">
        <v>0.66</v>
      </c>
      <c r="C2766" s="240">
        <v>0.17</v>
      </c>
    </row>
    <row r="2767" spans="1:3" ht="15" customHeight="1" x14ac:dyDescent="0.25">
      <c r="A2767" s="237"/>
      <c r="B2767" s="239"/>
      <c r="C2767" s="241"/>
    </row>
    <row r="2768" spans="1:3" x14ac:dyDescent="0.25">
      <c r="A2768" s="236" t="s">
        <v>539</v>
      </c>
      <c r="B2768" s="238">
        <v>0.66</v>
      </c>
      <c r="C2768" s="240">
        <v>0.17</v>
      </c>
    </row>
    <row r="2769" spans="1:3" ht="15" customHeight="1" x14ac:dyDescent="0.25">
      <c r="A2769" s="237"/>
      <c r="B2769" s="239"/>
      <c r="C2769" s="241"/>
    </row>
    <row r="2770" spans="1:3" x14ac:dyDescent="0.25">
      <c r="A2770" s="236" t="s">
        <v>538</v>
      </c>
      <c r="B2770" s="238">
        <v>0.65</v>
      </c>
      <c r="C2770" s="240">
        <v>0.16</v>
      </c>
    </row>
    <row r="2771" spans="1:3" ht="15" customHeight="1" x14ac:dyDescent="0.25">
      <c r="A2771" s="237"/>
      <c r="B2771" s="239"/>
      <c r="C2771" s="241"/>
    </row>
    <row r="2772" spans="1:3" x14ac:dyDescent="0.25">
      <c r="A2772" s="236" t="s">
        <v>537</v>
      </c>
      <c r="B2772" s="238">
        <v>0.65</v>
      </c>
      <c r="C2772" s="240">
        <v>0.15</v>
      </c>
    </row>
    <row r="2773" spans="1:3" ht="15" customHeight="1" x14ac:dyDescent="0.25">
      <c r="A2773" s="237"/>
      <c r="B2773" s="239"/>
      <c r="C2773" s="241"/>
    </row>
    <row r="2774" spans="1:3" x14ac:dyDescent="0.25">
      <c r="A2774" s="236" t="s">
        <v>536</v>
      </c>
      <c r="B2774" s="238">
        <v>0.65</v>
      </c>
      <c r="C2774" s="240">
        <v>0.09</v>
      </c>
    </row>
    <row r="2775" spans="1:3" ht="15" customHeight="1" x14ac:dyDescent="0.25">
      <c r="A2775" s="237"/>
      <c r="B2775" s="239"/>
      <c r="C2775" s="241"/>
    </row>
    <row r="2776" spans="1:3" x14ac:dyDescent="0.25">
      <c r="A2776" s="236" t="s">
        <v>535</v>
      </c>
      <c r="B2776" s="238">
        <v>0.65</v>
      </c>
      <c r="C2776" s="240">
        <v>0.08</v>
      </c>
    </row>
    <row r="2777" spans="1:3" ht="15" customHeight="1" x14ac:dyDescent="0.25">
      <c r="A2777" s="237"/>
      <c r="B2777" s="239"/>
      <c r="C2777" s="241"/>
    </row>
    <row r="2778" spans="1:3" x14ac:dyDescent="0.25">
      <c r="A2778" s="236" t="s">
        <v>534</v>
      </c>
      <c r="B2778" s="238">
        <v>0.65</v>
      </c>
      <c r="C2778" s="240">
        <v>0.15</v>
      </c>
    </row>
    <row r="2779" spans="1:3" ht="15" customHeight="1" x14ac:dyDescent="0.25">
      <c r="A2779" s="237"/>
      <c r="B2779" s="239"/>
      <c r="C2779" s="241"/>
    </row>
    <row r="2780" spans="1:3" x14ac:dyDescent="0.25">
      <c r="A2780" s="236" t="s">
        <v>533</v>
      </c>
      <c r="B2780" s="238">
        <v>0.65</v>
      </c>
      <c r="C2780" s="240">
        <v>0.19</v>
      </c>
    </row>
    <row r="2781" spans="1:3" ht="15" customHeight="1" x14ac:dyDescent="0.25">
      <c r="A2781" s="237"/>
      <c r="B2781" s="239"/>
      <c r="C2781" s="241"/>
    </row>
    <row r="2782" spans="1:3" x14ac:dyDescent="0.25">
      <c r="A2782" s="236" t="s">
        <v>532</v>
      </c>
      <c r="B2782" s="238">
        <v>0.65</v>
      </c>
      <c r="C2782" s="240">
        <v>0.19</v>
      </c>
    </row>
    <row r="2783" spans="1:3" ht="15" customHeight="1" x14ac:dyDescent="0.25">
      <c r="A2783" s="237"/>
      <c r="B2783" s="239"/>
      <c r="C2783" s="241"/>
    </row>
    <row r="2784" spans="1:3" x14ac:dyDescent="0.25">
      <c r="A2784" s="236" t="s">
        <v>531</v>
      </c>
      <c r="B2784" s="238">
        <v>0.64</v>
      </c>
      <c r="C2784" s="240">
        <v>0.14000000000000001</v>
      </c>
    </row>
    <row r="2785" spans="1:3" ht="15" customHeight="1" x14ac:dyDescent="0.25">
      <c r="A2785" s="237"/>
      <c r="B2785" s="239"/>
      <c r="C2785" s="241"/>
    </row>
    <row r="2786" spans="1:3" x14ac:dyDescent="0.25">
      <c r="A2786" s="236" t="s">
        <v>530</v>
      </c>
      <c r="B2786" s="238">
        <v>0.64</v>
      </c>
      <c r="C2786" s="240">
        <v>0.1</v>
      </c>
    </row>
    <row r="2787" spans="1:3" ht="15" customHeight="1" x14ac:dyDescent="0.25">
      <c r="A2787" s="237"/>
      <c r="B2787" s="239"/>
      <c r="C2787" s="241"/>
    </row>
    <row r="2788" spans="1:3" x14ac:dyDescent="0.25">
      <c r="A2788" s="236" t="s">
        <v>529</v>
      </c>
      <c r="B2788" s="238">
        <v>0.64</v>
      </c>
      <c r="C2788" s="240">
        <v>0.04</v>
      </c>
    </row>
    <row r="2789" spans="1:3" ht="15" customHeight="1" x14ac:dyDescent="0.25">
      <c r="A2789" s="237"/>
      <c r="B2789" s="239"/>
      <c r="C2789" s="241"/>
    </row>
    <row r="2790" spans="1:3" x14ac:dyDescent="0.25">
      <c r="A2790" s="236" t="s">
        <v>528</v>
      </c>
      <c r="B2790" s="238">
        <v>0.64</v>
      </c>
      <c r="C2790" s="240">
        <v>0.11</v>
      </c>
    </row>
    <row r="2791" spans="1:3" ht="15" customHeight="1" x14ac:dyDescent="0.25">
      <c r="A2791" s="237"/>
      <c r="B2791" s="239"/>
      <c r="C2791" s="241"/>
    </row>
    <row r="2792" spans="1:3" x14ac:dyDescent="0.25">
      <c r="A2792" s="236" t="s">
        <v>527</v>
      </c>
      <c r="B2792" s="238">
        <v>0.64</v>
      </c>
      <c r="C2792" s="240">
        <v>0.13</v>
      </c>
    </row>
    <row r="2793" spans="1:3" ht="15" customHeight="1" x14ac:dyDescent="0.25">
      <c r="A2793" s="237"/>
      <c r="B2793" s="239"/>
      <c r="C2793" s="241"/>
    </row>
    <row r="2794" spans="1:3" x14ac:dyDescent="0.25">
      <c r="A2794" s="236" t="s">
        <v>526</v>
      </c>
      <c r="B2794" s="238">
        <v>0.64</v>
      </c>
      <c r="C2794" s="240">
        <v>0.12</v>
      </c>
    </row>
    <row r="2795" spans="1:3" ht="15" customHeight="1" x14ac:dyDescent="0.25">
      <c r="A2795" s="237"/>
      <c r="B2795" s="239"/>
      <c r="C2795" s="241"/>
    </row>
    <row r="2796" spans="1:3" x14ac:dyDescent="0.25">
      <c r="A2796" s="236" t="s">
        <v>525</v>
      </c>
      <c r="B2796" s="238">
        <v>0.64</v>
      </c>
      <c r="C2796" s="240">
        <v>0.08</v>
      </c>
    </row>
    <row r="2797" spans="1:3" ht="15" customHeight="1" x14ac:dyDescent="0.25">
      <c r="A2797" s="237"/>
      <c r="B2797" s="239"/>
      <c r="C2797" s="241"/>
    </row>
    <row r="2798" spans="1:3" x14ac:dyDescent="0.25">
      <c r="A2798" s="236" t="s">
        <v>524</v>
      </c>
      <c r="B2798" s="238">
        <v>0.63</v>
      </c>
      <c r="C2798" s="240">
        <v>0.13</v>
      </c>
    </row>
    <row r="2799" spans="1:3" ht="15" customHeight="1" x14ac:dyDescent="0.25">
      <c r="A2799" s="237"/>
      <c r="B2799" s="239"/>
      <c r="C2799" s="241"/>
    </row>
    <row r="2800" spans="1:3" x14ac:dyDescent="0.25">
      <c r="A2800" s="236" t="s">
        <v>523</v>
      </c>
      <c r="B2800" s="238">
        <v>0.63</v>
      </c>
      <c r="C2800" s="240">
        <v>0.15</v>
      </c>
    </row>
    <row r="2801" spans="1:3" ht="15" customHeight="1" x14ac:dyDescent="0.25">
      <c r="A2801" s="237"/>
      <c r="B2801" s="239"/>
      <c r="C2801" s="241"/>
    </row>
    <row r="2802" spans="1:3" x14ac:dyDescent="0.25">
      <c r="A2802" s="236" t="s">
        <v>522</v>
      </c>
      <c r="B2802" s="238">
        <v>0.63</v>
      </c>
      <c r="C2802" s="240">
        <v>0.16</v>
      </c>
    </row>
    <row r="2803" spans="1:3" ht="15" customHeight="1" x14ac:dyDescent="0.25">
      <c r="A2803" s="237"/>
      <c r="B2803" s="239"/>
      <c r="C2803" s="241"/>
    </row>
    <row r="2804" spans="1:3" x14ac:dyDescent="0.25">
      <c r="A2804" s="236" t="s">
        <v>521</v>
      </c>
      <c r="B2804" s="238">
        <v>0.63</v>
      </c>
      <c r="C2804" s="240">
        <v>0.15</v>
      </c>
    </row>
    <row r="2805" spans="1:3" ht="15" customHeight="1" x14ac:dyDescent="0.25">
      <c r="A2805" s="237"/>
      <c r="B2805" s="239"/>
      <c r="C2805" s="241"/>
    </row>
    <row r="2806" spans="1:3" x14ac:dyDescent="0.25">
      <c r="A2806" s="236" t="s">
        <v>520</v>
      </c>
      <c r="B2806" s="238">
        <v>0.63</v>
      </c>
      <c r="C2806" s="240">
        <v>0.13</v>
      </c>
    </row>
    <row r="2807" spans="1:3" ht="15" customHeight="1" x14ac:dyDescent="0.25">
      <c r="A2807" s="237"/>
      <c r="B2807" s="239"/>
      <c r="C2807" s="241"/>
    </row>
    <row r="2808" spans="1:3" x14ac:dyDescent="0.25">
      <c r="A2808" s="236" t="s">
        <v>519</v>
      </c>
      <c r="B2808" s="238">
        <v>0.63</v>
      </c>
      <c r="C2808" s="240">
        <v>0.14000000000000001</v>
      </c>
    </row>
    <row r="2809" spans="1:3" ht="15" customHeight="1" x14ac:dyDescent="0.25">
      <c r="A2809" s="237"/>
      <c r="B2809" s="239"/>
      <c r="C2809" s="241"/>
    </row>
    <row r="2810" spans="1:3" x14ac:dyDescent="0.25">
      <c r="A2810" s="236" t="s">
        <v>518</v>
      </c>
      <c r="B2810" s="238">
        <v>0.63</v>
      </c>
      <c r="C2810" s="240">
        <v>0.12</v>
      </c>
    </row>
    <row r="2811" spans="1:3" ht="15" customHeight="1" x14ac:dyDescent="0.25">
      <c r="A2811" s="237"/>
      <c r="B2811" s="239"/>
      <c r="C2811" s="241"/>
    </row>
    <row r="2812" spans="1:3" x14ac:dyDescent="0.25">
      <c r="A2812" s="236" t="s">
        <v>517</v>
      </c>
      <c r="B2812" s="238">
        <v>0.62</v>
      </c>
      <c r="C2812" s="240">
        <v>0.12</v>
      </c>
    </row>
    <row r="2813" spans="1:3" ht="15" customHeight="1" x14ac:dyDescent="0.25">
      <c r="A2813" s="237"/>
      <c r="B2813" s="239"/>
      <c r="C2813" s="241"/>
    </row>
    <row r="2814" spans="1:3" x14ac:dyDescent="0.25">
      <c r="A2814" s="236" t="s">
        <v>516</v>
      </c>
      <c r="B2814" s="238">
        <v>0.62</v>
      </c>
      <c r="C2814" s="240">
        <v>0.09</v>
      </c>
    </row>
    <row r="2815" spans="1:3" ht="15" customHeight="1" x14ac:dyDescent="0.25">
      <c r="A2815" s="237"/>
      <c r="B2815" s="239"/>
      <c r="C2815" s="241"/>
    </row>
    <row r="2816" spans="1:3" x14ac:dyDescent="0.25">
      <c r="A2816" s="236" t="s">
        <v>515</v>
      </c>
      <c r="B2816" s="238">
        <v>0.62</v>
      </c>
      <c r="C2816" s="240">
        <v>0.05</v>
      </c>
    </row>
    <row r="2817" spans="1:3" ht="15" customHeight="1" x14ac:dyDescent="0.25">
      <c r="A2817" s="237"/>
      <c r="B2817" s="239"/>
      <c r="C2817" s="241"/>
    </row>
    <row r="2818" spans="1:3" x14ac:dyDescent="0.25">
      <c r="A2818" s="236" t="s">
        <v>514</v>
      </c>
      <c r="B2818" s="238">
        <v>0.62</v>
      </c>
      <c r="C2818" s="240">
        <v>0.05</v>
      </c>
    </row>
    <row r="2819" spans="1:3" ht="15" customHeight="1" x14ac:dyDescent="0.25">
      <c r="A2819" s="237"/>
      <c r="B2819" s="239"/>
      <c r="C2819" s="241"/>
    </row>
    <row r="2820" spans="1:3" x14ac:dyDescent="0.25">
      <c r="A2820" s="236" t="s">
        <v>513</v>
      </c>
      <c r="B2820" s="238">
        <v>0.62</v>
      </c>
      <c r="C2820" s="240">
        <v>0.08</v>
      </c>
    </row>
    <row r="2821" spans="1:3" ht="15" customHeight="1" x14ac:dyDescent="0.25">
      <c r="A2821" s="237"/>
      <c r="B2821" s="239"/>
      <c r="C2821" s="241"/>
    </row>
    <row r="2822" spans="1:3" x14ac:dyDescent="0.25">
      <c r="A2822" s="236" t="s">
        <v>512</v>
      </c>
      <c r="B2822" s="238">
        <v>0.62</v>
      </c>
      <c r="C2822" s="240">
        <v>0.08</v>
      </c>
    </row>
    <row r="2823" spans="1:3" ht="15" customHeight="1" x14ac:dyDescent="0.25">
      <c r="A2823" s="237"/>
      <c r="B2823" s="239"/>
      <c r="C2823" s="241"/>
    </row>
    <row r="2824" spans="1:3" x14ac:dyDescent="0.25">
      <c r="A2824" s="236" t="s">
        <v>511</v>
      </c>
      <c r="B2824" s="238">
        <v>0.62</v>
      </c>
      <c r="C2824" s="240">
        <v>0.09</v>
      </c>
    </row>
    <row r="2825" spans="1:3" ht="15" customHeight="1" x14ac:dyDescent="0.25">
      <c r="A2825" s="237"/>
      <c r="B2825" s="239"/>
      <c r="C2825" s="241"/>
    </row>
    <row r="2826" spans="1:3" x14ac:dyDescent="0.25">
      <c r="A2826" s="236" t="s">
        <v>510</v>
      </c>
      <c r="B2826" s="238">
        <v>0.61</v>
      </c>
      <c r="C2826" s="240">
        <v>0.05</v>
      </c>
    </row>
    <row r="2827" spans="1:3" ht="15" customHeight="1" x14ac:dyDescent="0.25">
      <c r="A2827" s="237"/>
      <c r="B2827" s="239"/>
      <c r="C2827" s="241"/>
    </row>
    <row r="2828" spans="1:3" x14ac:dyDescent="0.25">
      <c r="A2828" s="236" t="s">
        <v>509</v>
      </c>
      <c r="B2828" s="238">
        <v>0.61</v>
      </c>
      <c r="C2828" s="240">
        <v>0.1</v>
      </c>
    </row>
    <row r="2829" spans="1:3" ht="15" customHeight="1" x14ac:dyDescent="0.25">
      <c r="A2829" s="237"/>
      <c r="B2829" s="239"/>
      <c r="C2829" s="241"/>
    </row>
    <row r="2830" spans="1:3" x14ac:dyDescent="0.25">
      <c r="A2830" s="236" t="s">
        <v>508</v>
      </c>
      <c r="B2830" s="238">
        <v>0.61</v>
      </c>
      <c r="C2830" s="240">
        <v>0.1</v>
      </c>
    </row>
    <row r="2831" spans="1:3" ht="15" customHeight="1" x14ac:dyDescent="0.25">
      <c r="A2831" s="237"/>
      <c r="B2831" s="239"/>
      <c r="C2831" s="241"/>
    </row>
    <row r="2832" spans="1:3" x14ac:dyDescent="0.25">
      <c r="A2832" s="236" t="s">
        <v>507</v>
      </c>
      <c r="B2832" s="238">
        <v>0.61</v>
      </c>
      <c r="C2832" s="240">
        <v>0.12</v>
      </c>
    </row>
    <row r="2833" spans="1:3" ht="15" customHeight="1" x14ac:dyDescent="0.25">
      <c r="A2833" s="237"/>
      <c r="B2833" s="239"/>
      <c r="C2833" s="241"/>
    </row>
    <row r="2834" spans="1:3" x14ac:dyDescent="0.25">
      <c r="A2834" s="236" t="s">
        <v>506</v>
      </c>
      <c r="B2834" s="238">
        <v>0.61</v>
      </c>
      <c r="C2834" s="240">
        <v>0.12</v>
      </c>
    </row>
    <row r="2835" spans="1:3" ht="15" customHeight="1" x14ac:dyDescent="0.25">
      <c r="A2835" s="237"/>
      <c r="B2835" s="239"/>
      <c r="C2835" s="241"/>
    </row>
    <row r="2836" spans="1:3" x14ac:dyDescent="0.25">
      <c r="A2836" s="236" t="s">
        <v>505</v>
      </c>
      <c r="B2836" s="238">
        <v>0.61</v>
      </c>
      <c r="C2836" s="240">
        <v>0.13</v>
      </c>
    </row>
    <row r="2837" spans="1:3" ht="15" customHeight="1" x14ac:dyDescent="0.25">
      <c r="A2837" s="237"/>
      <c r="B2837" s="239"/>
      <c r="C2837" s="241"/>
    </row>
    <row r="2838" spans="1:3" x14ac:dyDescent="0.25">
      <c r="A2838" s="236" t="s">
        <v>504</v>
      </c>
      <c r="B2838" s="238">
        <v>0.61</v>
      </c>
      <c r="C2838" s="240">
        <v>7.0000000000000007E-2</v>
      </c>
    </row>
    <row r="2839" spans="1:3" ht="15" customHeight="1" x14ac:dyDescent="0.25">
      <c r="A2839" s="237"/>
      <c r="B2839" s="239"/>
      <c r="C2839" s="241"/>
    </row>
    <row r="2840" spans="1:3" x14ac:dyDescent="0.25">
      <c r="A2840" s="236" t="s">
        <v>503</v>
      </c>
      <c r="B2840" s="238">
        <v>0.6</v>
      </c>
      <c r="C2840" s="240">
        <v>0.05</v>
      </c>
    </row>
    <row r="2841" spans="1:3" ht="15" customHeight="1" x14ac:dyDescent="0.25">
      <c r="A2841" s="237"/>
      <c r="B2841" s="239"/>
      <c r="C2841" s="241"/>
    </row>
    <row r="2842" spans="1:3" x14ac:dyDescent="0.25">
      <c r="A2842" s="236" t="s">
        <v>502</v>
      </c>
      <c r="B2842" s="238">
        <v>0.6</v>
      </c>
      <c r="C2842" s="240">
        <v>0.1</v>
      </c>
    </row>
    <row r="2843" spans="1:3" ht="15" customHeight="1" x14ac:dyDescent="0.25">
      <c r="A2843" s="237"/>
      <c r="B2843" s="239"/>
      <c r="C2843" s="241"/>
    </row>
    <row r="2844" spans="1:3" x14ac:dyDescent="0.25">
      <c r="A2844" s="236" t="s">
        <v>501</v>
      </c>
      <c r="B2844" s="238">
        <v>0.6</v>
      </c>
      <c r="C2844" s="240">
        <v>0.11</v>
      </c>
    </row>
    <row r="2845" spans="1:3" ht="15" customHeight="1" x14ac:dyDescent="0.25">
      <c r="A2845" s="237"/>
      <c r="B2845" s="239"/>
      <c r="C2845" s="241"/>
    </row>
    <row r="2846" spans="1:3" x14ac:dyDescent="0.25">
      <c r="A2846" s="236" t="s">
        <v>500</v>
      </c>
      <c r="B2846" s="238">
        <v>0.6</v>
      </c>
      <c r="C2846" s="240">
        <v>0.1</v>
      </c>
    </row>
    <row r="2847" spans="1:3" ht="15" customHeight="1" x14ac:dyDescent="0.25">
      <c r="A2847" s="237"/>
      <c r="B2847" s="239"/>
      <c r="C2847" s="241"/>
    </row>
    <row r="2848" spans="1:3" x14ac:dyDescent="0.25">
      <c r="A2848" s="236" t="s">
        <v>499</v>
      </c>
      <c r="B2848" s="238">
        <v>0.6</v>
      </c>
      <c r="C2848" s="240">
        <v>0.12</v>
      </c>
    </row>
    <row r="2849" spans="1:3" ht="15" customHeight="1" x14ac:dyDescent="0.25">
      <c r="A2849" s="237"/>
      <c r="B2849" s="239"/>
      <c r="C2849" s="241"/>
    </row>
    <row r="2850" spans="1:3" x14ac:dyDescent="0.25">
      <c r="A2850" s="236" t="s">
        <v>498</v>
      </c>
      <c r="B2850" s="238">
        <v>0.6</v>
      </c>
      <c r="C2850" s="240">
        <v>0.1</v>
      </c>
    </row>
    <row r="2851" spans="1:3" ht="15" customHeight="1" x14ac:dyDescent="0.25">
      <c r="A2851" s="237"/>
      <c r="B2851" s="239"/>
      <c r="C2851" s="241"/>
    </row>
    <row r="2852" spans="1:3" x14ac:dyDescent="0.25">
      <c r="A2852" s="236" t="s">
        <v>497</v>
      </c>
      <c r="B2852" s="238">
        <v>0.6</v>
      </c>
      <c r="C2852" s="240">
        <v>0.09</v>
      </c>
    </row>
    <row r="2853" spans="1:3" ht="15" customHeight="1" x14ac:dyDescent="0.25">
      <c r="A2853" s="237"/>
      <c r="B2853" s="239"/>
      <c r="C2853" s="241"/>
    </row>
    <row r="2854" spans="1:3" x14ac:dyDescent="0.25">
      <c r="A2854" s="236" t="s">
        <v>496</v>
      </c>
      <c r="B2854" s="238">
        <v>0.59</v>
      </c>
      <c r="C2854" s="240">
        <v>0.1</v>
      </c>
    </row>
    <row r="2855" spans="1:3" ht="15" customHeight="1" x14ac:dyDescent="0.25">
      <c r="A2855" s="237"/>
      <c r="B2855" s="239"/>
      <c r="C2855" s="241"/>
    </row>
    <row r="2856" spans="1:3" x14ac:dyDescent="0.25">
      <c r="A2856" s="236" t="s">
        <v>495</v>
      </c>
      <c r="B2856" s="238">
        <v>0.59</v>
      </c>
      <c r="C2856" s="240">
        <v>0.04</v>
      </c>
    </row>
    <row r="2857" spans="1:3" ht="15" customHeight="1" x14ac:dyDescent="0.25">
      <c r="A2857" s="237"/>
      <c r="B2857" s="239"/>
      <c r="C2857" s="241"/>
    </row>
    <row r="2858" spans="1:3" x14ac:dyDescent="0.25">
      <c r="A2858" s="236" t="s">
        <v>494</v>
      </c>
      <c r="B2858" s="238">
        <v>0.59</v>
      </c>
      <c r="C2858" s="240">
        <v>0.11</v>
      </c>
    </row>
    <row r="2859" spans="1:3" ht="15" customHeight="1" x14ac:dyDescent="0.25">
      <c r="A2859" s="237"/>
      <c r="B2859" s="239"/>
      <c r="C2859" s="241"/>
    </row>
    <row r="2860" spans="1:3" x14ac:dyDescent="0.25">
      <c r="A2860" s="236" t="s">
        <v>493</v>
      </c>
      <c r="B2860" s="238">
        <v>0.59</v>
      </c>
      <c r="C2860" s="240">
        <v>0.11</v>
      </c>
    </row>
    <row r="2861" spans="1:3" ht="15" customHeight="1" x14ac:dyDescent="0.25">
      <c r="A2861" s="237"/>
      <c r="B2861" s="239"/>
      <c r="C2861" s="241"/>
    </row>
    <row r="2862" spans="1:3" x14ac:dyDescent="0.25">
      <c r="A2862" s="236" t="s">
        <v>492</v>
      </c>
      <c r="B2862" s="238">
        <v>0.59</v>
      </c>
      <c r="C2862" s="240">
        <v>0.05</v>
      </c>
    </row>
    <row r="2863" spans="1:3" ht="15" customHeight="1" x14ac:dyDescent="0.25">
      <c r="A2863" s="237"/>
      <c r="B2863" s="239"/>
      <c r="C2863" s="241"/>
    </row>
    <row r="2864" spans="1:3" x14ac:dyDescent="0.25">
      <c r="A2864" s="236" t="s">
        <v>491</v>
      </c>
      <c r="B2864" s="238">
        <v>0.59</v>
      </c>
      <c r="C2864" s="240">
        <v>0.08</v>
      </c>
    </row>
    <row r="2865" spans="1:3" ht="15" customHeight="1" x14ac:dyDescent="0.25">
      <c r="A2865" s="237"/>
      <c r="B2865" s="239"/>
      <c r="C2865" s="241"/>
    </row>
    <row r="2866" spans="1:3" x14ac:dyDescent="0.25">
      <c r="A2866" s="236" t="s">
        <v>490</v>
      </c>
      <c r="B2866" s="238">
        <v>0.59</v>
      </c>
      <c r="C2866" s="240">
        <v>0.08</v>
      </c>
    </row>
    <row r="2867" spans="1:3" ht="15" customHeight="1" x14ac:dyDescent="0.25">
      <c r="A2867" s="237"/>
      <c r="B2867" s="239"/>
      <c r="C2867" s="241"/>
    </row>
    <row r="2868" spans="1:3" x14ac:dyDescent="0.25">
      <c r="A2868" s="236" t="s">
        <v>489</v>
      </c>
      <c r="B2868" s="238">
        <v>0.57999999999999996</v>
      </c>
      <c r="C2868" s="240">
        <v>0.06</v>
      </c>
    </row>
    <row r="2869" spans="1:3" ht="15" customHeight="1" x14ac:dyDescent="0.25">
      <c r="A2869" s="237"/>
      <c r="B2869" s="239"/>
      <c r="C2869" s="241"/>
    </row>
    <row r="2870" spans="1:3" x14ac:dyDescent="0.25">
      <c r="A2870" s="236" t="s">
        <v>488</v>
      </c>
      <c r="B2870" s="238">
        <v>0.57999999999999996</v>
      </c>
      <c r="C2870" s="240">
        <v>0.05</v>
      </c>
    </row>
    <row r="2871" spans="1:3" ht="15" customHeight="1" x14ac:dyDescent="0.25">
      <c r="A2871" s="237"/>
      <c r="B2871" s="239"/>
      <c r="C2871" s="241"/>
    </row>
    <row r="2872" spans="1:3" x14ac:dyDescent="0.25">
      <c r="A2872" s="236" t="s">
        <v>487</v>
      </c>
      <c r="B2872" s="238">
        <v>0.57999999999999996</v>
      </c>
      <c r="C2872" s="240">
        <v>0.04</v>
      </c>
    </row>
    <row r="2873" spans="1:3" ht="15" customHeight="1" x14ac:dyDescent="0.25">
      <c r="A2873" s="237"/>
      <c r="B2873" s="239"/>
      <c r="C2873" s="241"/>
    </row>
    <row r="2874" spans="1:3" x14ac:dyDescent="0.25">
      <c r="A2874" s="236" t="s">
        <v>486</v>
      </c>
      <c r="B2874" s="238">
        <v>0.57999999999999996</v>
      </c>
      <c r="C2874" s="240">
        <v>0.02</v>
      </c>
    </row>
    <row r="2875" spans="1:3" ht="15" customHeight="1" x14ac:dyDescent="0.25">
      <c r="A2875" s="237"/>
      <c r="B2875" s="239"/>
      <c r="C2875" s="241"/>
    </row>
    <row r="2876" spans="1:3" x14ac:dyDescent="0.25">
      <c r="A2876" s="236" t="s">
        <v>485</v>
      </c>
      <c r="B2876" s="238">
        <v>0.57999999999999996</v>
      </c>
      <c r="C2876" s="240">
        <v>0.05</v>
      </c>
    </row>
    <row r="2877" spans="1:3" ht="15" customHeight="1" x14ac:dyDescent="0.25">
      <c r="A2877" s="237"/>
      <c r="B2877" s="239"/>
      <c r="C2877" s="241"/>
    </row>
    <row r="2878" spans="1:3" x14ac:dyDescent="0.25">
      <c r="A2878" s="236" t="s">
        <v>484</v>
      </c>
      <c r="B2878" s="238">
        <v>0.57999999999999996</v>
      </c>
      <c r="C2878" s="240">
        <v>0.09</v>
      </c>
    </row>
    <row r="2879" spans="1:3" ht="15" customHeight="1" x14ac:dyDescent="0.25">
      <c r="A2879" s="237"/>
      <c r="B2879" s="239"/>
      <c r="C2879" s="241"/>
    </row>
    <row r="2880" spans="1:3" x14ac:dyDescent="0.25">
      <c r="A2880" s="236" t="s">
        <v>483</v>
      </c>
      <c r="B2880" s="238">
        <v>0.57999999999999996</v>
      </c>
      <c r="C2880" s="240">
        <v>0.08</v>
      </c>
    </row>
    <row r="2881" spans="1:3" ht="15" customHeight="1" x14ac:dyDescent="0.25">
      <c r="A2881" s="237"/>
      <c r="B2881" s="239"/>
      <c r="C2881" s="241"/>
    </row>
    <row r="2882" spans="1:3" x14ac:dyDescent="0.25">
      <c r="A2882" s="236" t="s">
        <v>482</v>
      </c>
      <c r="B2882" s="238">
        <v>0.57999999999999996</v>
      </c>
      <c r="C2882" s="240">
        <v>0.08</v>
      </c>
    </row>
    <row r="2883" spans="1:3" ht="15" customHeight="1" x14ac:dyDescent="0.25">
      <c r="A2883" s="237"/>
      <c r="B2883" s="239"/>
      <c r="C2883" s="241"/>
    </row>
    <row r="2884" spans="1:3" x14ac:dyDescent="0.25">
      <c r="A2884" s="236" t="s">
        <v>481</v>
      </c>
      <c r="B2884" s="238">
        <v>0.57999999999999996</v>
      </c>
      <c r="C2884" s="240">
        <v>0.09</v>
      </c>
    </row>
    <row r="2885" spans="1:3" ht="15" customHeight="1" x14ac:dyDescent="0.25">
      <c r="A2885" s="237"/>
      <c r="B2885" s="239"/>
      <c r="C2885" s="241"/>
    </row>
    <row r="2886" spans="1:3" x14ac:dyDescent="0.25">
      <c r="A2886" s="236" t="s">
        <v>480</v>
      </c>
      <c r="B2886" s="238">
        <v>0.57999999999999996</v>
      </c>
      <c r="C2886" s="240">
        <v>0.08</v>
      </c>
    </row>
    <row r="2887" spans="1:3" ht="15" customHeight="1" x14ac:dyDescent="0.25">
      <c r="A2887" s="237"/>
      <c r="B2887" s="239"/>
      <c r="C2887" s="241"/>
    </row>
    <row r="2888" spans="1:3" x14ac:dyDescent="0.25">
      <c r="A2888" s="236" t="s">
        <v>479</v>
      </c>
      <c r="B2888" s="238">
        <v>0.57999999999999996</v>
      </c>
      <c r="C2888" s="240">
        <v>0.08</v>
      </c>
    </row>
    <row r="2889" spans="1:3" ht="15" customHeight="1" x14ac:dyDescent="0.25">
      <c r="A2889" s="237"/>
      <c r="B2889" s="239"/>
      <c r="C2889" s="241"/>
    </row>
    <row r="2890" spans="1:3" x14ac:dyDescent="0.25">
      <c r="A2890" s="236" t="s">
        <v>478</v>
      </c>
      <c r="B2890" s="238">
        <v>0.57999999999999996</v>
      </c>
      <c r="C2890" s="240">
        <v>0.03</v>
      </c>
    </row>
    <row r="2891" spans="1:3" ht="15" customHeight="1" x14ac:dyDescent="0.25">
      <c r="A2891" s="237"/>
      <c r="B2891" s="239"/>
      <c r="C2891" s="241"/>
    </row>
    <row r="2892" spans="1:3" x14ac:dyDescent="0.25">
      <c r="A2892" s="236" t="s">
        <v>477</v>
      </c>
      <c r="B2892" s="238">
        <v>0.57999999999999996</v>
      </c>
      <c r="C2892" s="240">
        <v>7.0000000000000007E-2</v>
      </c>
    </row>
    <row r="2893" spans="1:3" ht="15" customHeight="1" x14ac:dyDescent="0.25">
      <c r="A2893" s="237"/>
      <c r="B2893" s="239"/>
      <c r="C2893" s="241"/>
    </row>
    <row r="2894" spans="1:3" x14ac:dyDescent="0.25">
      <c r="A2894" s="236" t="s">
        <v>476</v>
      </c>
      <c r="B2894" s="238">
        <v>0.57999999999999996</v>
      </c>
      <c r="C2894" s="240">
        <v>0.08</v>
      </c>
    </row>
    <row r="2895" spans="1:3" ht="15" customHeight="1" x14ac:dyDescent="0.25">
      <c r="A2895" s="237"/>
      <c r="B2895" s="239"/>
      <c r="C2895" s="241"/>
    </row>
    <row r="2896" spans="1:3" x14ac:dyDescent="0.25">
      <c r="A2896" s="236" t="s">
        <v>475</v>
      </c>
      <c r="B2896" s="238">
        <v>0.56999999999999995</v>
      </c>
      <c r="C2896" s="240">
        <v>0.05</v>
      </c>
    </row>
    <row r="2897" spans="1:3" ht="15" customHeight="1" x14ac:dyDescent="0.25">
      <c r="A2897" s="237"/>
      <c r="B2897" s="239"/>
      <c r="C2897" s="241"/>
    </row>
    <row r="2898" spans="1:3" x14ac:dyDescent="0.25">
      <c r="A2898" s="236" t="s">
        <v>474</v>
      </c>
      <c r="B2898" s="238">
        <v>0.56999999999999995</v>
      </c>
      <c r="C2898" s="240">
        <v>0.05</v>
      </c>
    </row>
    <row r="2899" spans="1:3" ht="15" customHeight="1" x14ac:dyDescent="0.25">
      <c r="A2899" s="237"/>
      <c r="B2899" s="239"/>
      <c r="C2899" s="241"/>
    </row>
    <row r="2900" spans="1:3" x14ac:dyDescent="0.25">
      <c r="A2900" s="236" t="s">
        <v>473</v>
      </c>
      <c r="B2900" s="238">
        <v>0.56999999999999995</v>
      </c>
      <c r="C2900" s="240">
        <v>7.0000000000000007E-2</v>
      </c>
    </row>
    <row r="2901" spans="1:3" ht="15" customHeight="1" x14ac:dyDescent="0.25">
      <c r="A2901" s="237"/>
      <c r="B2901" s="239"/>
      <c r="C2901" s="241"/>
    </row>
    <row r="2902" spans="1:3" x14ac:dyDescent="0.25">
      <c r="A2902" s="236" t="s">
        <v>472</v>
      </c>
      <c r="B2902" s="238">
        <v>0.56999999999999995</v>
      </c>
      <c r="C2902" s="240">
        <v>0.08</v>
      </c>
    </row>
    <row r="2903" spans="1:3" ht="15" customHeight="1" x14ac:dyDescent="0.25">
      <c r="A2903" s="237"/>
      <c r="B2903" s="239"/>
      <c r="C2903" s="241"/>
    </row>
    <row r="2904" spans="1:3" x14ac:dyDescent="0.25">
      <c r="A2904" s="236" t="s">
        <v>471</v>
      </c>
      <c r="B2904" s="238">
        <v>0.56999999999999995</v>
      </c>
      <c r="C2904" s="240">
        <v>0.08</v>
      </c>
    </row>
    <row r="2905" spans="1:3" ht="15" customHeight="1" x14ac:dyDescent="0.25">
      <c r="A2905" s="237"/>
      <c r="B2905" s="239"/>
      <c r="C2905" s="241"/>
    </row>
    <row r="2906" spans="1:3" x14ac:dyDescent="0.25">
      <c r="A2906" s="236" t="s">
        <v>470</v>
      </c>
      <c r="B2906" s="238">
        <v>0.56999999999999995</v>
      </c>
      <c r="C2906" s="240">
        <v>0.03</v>
      </c>
    </row>
    <row r="2907" spans="1:3" ht="15" customHeight="1" x14ac:dyDescent="0.25">
      <c r="A2907" s="237"/>
      <c r="B2907" s="239"/>
      <c r="C2907" s="241"/>
    </row>
    <row r="2908" spans="1:3" x14ac:dyDescent="0.25">
      <c r="A2908" s="236" t="s">
        <v>469</v>
      </c>
      <c r="B2908" s="238">
        <v>0.56999999999999995</v>
      </c>
      <c r="C2908" s="240">
        <v>0.05</v>
      </c>
    </row>
    <row r="2909" spans="1:3" ht="15" customHeight="1" x14ac:dyDescent="0.25">
      <c r="A2909" s="237"/>
      <c r="B2909" s="239"/>
      <c r="C2909" s="241"/>
    </row>
    <row r="2910" spans="1:3" x14ac:dyDescent="0.25">
      <c r="A2910" s="236" t="s">
        <v>468</v>
      </c>
      <c r="B2910" s="238">
        <v>0.56999999999999995</v>
      </c>
      <c r="C2910" s="240">
        <v>0.08</v>
      </c>
    </row>
    <row r="2911" spans="1:3" ht="15" customHeight="1" x14ac:dyDescent="0.25">
      <c r="A2911" s="237"/>
      <c r="B2911" s="239"/>
      <c r="C2911" s="241"/>
    </row>
    <row r="2912" spans="1:3" x14ac:dyDescent="0.25">
      <c r="A2912" s="236" t="s">
        <v>467</v>
      </c>
      <c r="B2912" s="238">
        <v>0.56999999999999995</v>
      </c>
      <c r="C2912" s="240">
        <v>7.0000000000000007E-2</v>
      </c>
    </row>
    <row r="2913" spans="1:3" ht="15" customHeight="1" x14ac:dyDescent="0.25">
      <c r="A2913" s="237"/>
      <c r="B2913" s="239"/>
      <c r="C2913" s="241"/>
    </row>
    <row r="2914" spans="1:3" x14ac:dyDescent="0.25">
      <c r="A2914" s="236" t="s">
        <v>466</v>
      </c>
      <c r="B2914" s="238">
        <v>0.56999999999999995</v>
      </c>
      <c r="C2914" s="240">
        <v>7.0000000000000007E-2</v>
      </c>
    </row>
    <row r="2915" spans="1:3" ht="15" customHeight="1" x14ac:dyDescent="0.25">
      <c r="A2915" s="237"/>
      <c r="B2915" s="239"/>
      <c r="C2915" s="241"/>
    </row>
    <row r="2916" spans="1:3" x14ac:dyDescent="0.25">
      <c r="A2916" s="236" t="s">
        <v>465</v>
      </c>
      <c r="B2916" s="238">
        <v>0.56999999999999995</v>
      </c>
      <c r="C2916" s="240">
        <v>7.0000000000000007E-2</v>
      </c>
    </row>
    <row r="2917" spans="1:3" ht="15" customHeight="1" x14ac:dyDescent="0.25">
      <c r="A2917" s="237"/>
      <c r="B2917" s="239"/>
      <c r="C2917" s="241"/>
    </row>
    <row r="2918" spans="1:3" x14ac:dyDescent="0.25">
      <c r="A2918" s="236" t="s">
        <v>464</v>
      </c>
      <c r="B2918" s="238">
        <v>0.56999999999999995</v>
      </c>
      <c r="C2918" s="240">
        <v>7.0000000000000007E-2</v>
      </c>
    </row>
    <row r="2919" spans="1:3" ht="15" customHeight="1" x14ac:dyDescent="0.25">
      <c r="A2919" s="237"/>
      <c r="B2919" s="239"/>
      <c r="C2919" s="241"/>
    </row>
    <row r="2920" spans="1:3" x14ac:dyDescent="0.25">
      <c r="A2920" s="236" t="s">
        <v>463</v>
      </c>
      <c r="B2920" s="238">
        <v>0.56999999999999995</v>
      </c>
      <c r="C2920" s="240">
        <v>0.09</v>
      </c>
    </row>
    <row r="2921" spans="1:3" ht="15" customHeight="1" x14ac:dyDescent="0.25">
      <c r="A2921" s="237"/>
      <c r="B2921" s="239"/>
      <c r="C2921" s="241"/>
    </row>
    <row r="2922" spans="1:3" x14ac:dyDescent="0.25">
      <c r="A2922" s="236" t="s">
        <v>462</v>
      </c>
      <c r="B2922" s="238">
        <v>0.56999999999999995</v>
      </c>
      <c r="C2922" s="240">
        <v>0.08</v>
      </c>
    </row>
    <row r="2923" spans="1:3" ht="15" customHeight="1" x14ac:dyDescent="0.25">
      <c r="A2923" s="237"/>
      <c r="B2923" s="239"/>
      <c r="C2923" s="241"/>
    </row>
    <row r="2924" spans="1:3" x14ac:dyDescent="0.25">
      <c r="A2924" s="236" t="s">
        <v>461</v>
      </c>
      <c r="B2924" s="238">
        <v>0.56999999999999995</v>
      </c>
      <c r="C2924" s="240">
        <v>7.0000000000000007E-2</v>
      </c>
    </row>
    <row r="2925" spans="1:3" ht="15" customHeight="1" x14ac:dyDescent="0.25">
      <c r="A2925" s="237"/>
      <c r="B2925" s="239"/>
      <c r="C2925" s="241"/>
    </row>
    <row r="2926" spans="1:3" x14ac:dyDescent="0.25">
      <c r="A2926" s="236" t="s">
        <v>460</v>
      </c>
      <c r="B2926" s="238">
        <v>0.56999999999999995</v>
      </c>
      <c r="C2926" s="240">
        <v>7.0000000000000007E-2</v>
      </c>
    </row>
    <row r="2927" spans="1:3" ht="15" customHeight="1" x14ac:dyDescent="0.25">
      <c r="A2927" s="237"/>
      <c r="B2927" s="239"/>
      <c r="C2927" s="241"/>
    </row>
    <row r="2928" spans="1:3" x14ac:dyDescent="0.25">
      <c r="A2928" s="236" t="s">
        <v>459</v>
      </c>
      <c r="B2928" s="238">
        <v>0.56999999999999995</v>
      </c>
      <c r="C2928" s="240">
        <v>0.06</v>
      </c>
    </row>
    <row r="2929" spans="1:3" ht="15" customHeight="1" x14ac:dyDescent="0.25">
      <c r="A2929" s="237"/>
      <c r="B2929" s="239"/>
      <c r="C2929" s="241"/>
    </row>
    <row r="2930" spans="1:3" x14ac:dyDescent="0.25">
      <c r="A2930" s="236" t="s">
        <v>458</v>
      </c>
      <c r="B2930" s="238">
        <v>0.56999999999999995</v>
      </c>
      <c r="C2930" s="240">
        <v>0.02</v>
      </c>
    </row>
    <row r="2931" spans="1:3" ht="15" customHeight="1" x14ac:dyDescent="0.25">
      <c r="A2931" s="237"/>
      <c r="B2931" s="239"/>
      <c r="C2931" s="241"/>
    </row>
    <row r="2932" spans="1:3" x14ac:dyDescent="0.25">
      <c r="A2932" s="236" t="s">
        <v>457</v>
      </c>
      <c r="B2932" s="238">
        <v>0.56999999999999995</v>
      </c>
      <c r="C2932" s="240">
        <v>7.0000000000000007E-2</v>
      </c>
    </row>
    <row r="2933" spans="1:3" ht="15" customHeight="1" x14ac:dyDescent="0.25">
      <c r="A2933" s="237"/>
      <c r="B2933" s="239"/>
      <c r="C2933" s="241"/>
    </row>
    <row r="2934" spans="1:3" x14ac:dyDescent="0.25">
      <c r="A2934" s="236" t="s">
        <v>456</v>
      </c>
      <c r="B2934" s="238">
        <v>0.56999999999999995</v>
      </c>
      <c r="C2934" s="240">
        <v>0.06</v>
      </c>
    </row>
    <row r="2935" spans="1:3" ht="15" customHeight="1" x14ac:dyDescent="0.25">
      <c r="A2935" s="237"/>
      <c r="B2935" s="239"/>
      <c r="C2935" s="241"/>
    </row>
    <row r="2936" spans="1:3" x14ac:dyDescent="0.25">
      <c r="A2936" s="236" t="s">
        <v>455</v>
      </c>
      <c r="B2936" s="238">
        <v>0.56999999999999995</v>
      </c>
      <c r="C2936" s="240">
        <v>7.0000000000000007E-2</v>
      </c>
    </row>
    <row r="2937" spans="1:3" ht="15" customHeight="1" x14ac:dyDescent="0.25">
      <c r="A2937" s="237"/>
      <c r="B2937" s="239"/>
      <c r="C2937" s="241"/>
    </row>
    <row r="2938" spans="1:3" x14ac:dyDescent="0.25">
      <c r="A2938" s="236" t="s">
        <v>454</v>
      </c>
      <c r="B2938" s="238">
        <v>0.56999999999999995</v>
      </c>
      <c r="C2938" s="240">
        <v>0.08</v>
      </c>
    </row>
    <row r="2939" spans="1:3" ht="15" customHeight="1" x14ac:dyDescent="0.25">
      <c r="A2939" s="237"/>
      <c r="B2939" s="239"/>
      <c r="C2939" s="241"/>
    </row>
    <row r="2940" spans="1:3" x14ac:dyDescent="0.25">
      <c r="A2940" s="236" t="s">
        <v>453</v>
      </c>
      <c r="B2940" s="238">
        <v>0.56999999999999995</v>
      </c>
      <c r="C2940" s="240">
        <v>0.08</v>
      </c>
    </row>
    <row r="2941" spans="1:3" ht="15" customHeight="1" x14ac:dyDescent="0.25">
      <c r="A2941" s="237"/>
      <c r="B2941" s="239"/>
      <c r="C2941" s="241"/>
    </row>
    <row r="2942" spans="1:3" x14ac:dyDescent="0.25">
      <c r="A2942" s="236" t="s">
        <v>452</v>
      </c>
      <c r="B2942" s="238">
        <v>0.56999999999999995</v>
      </c>
      <c r="C2942" s="240">
        <v>0.12</v>
      </c>
    </row>
    <row r="2943" spans="1:3" ht="15" customHeight="1" x14ac:dyDescent="0.25">
      <c r="A2943" s="237"/>
      <c r="B2943" s="239"/>
      <c r="C2943" s="241"/>
    </row>
    <row r="2944" spans="1:3" x14ac:dyDescent="0.25">
      <c r="A2944" s="236" t="s">
        <v>451</v>
      </c>
      <c r="B2944" s="238">
        <v>0.56999999999999995</v>
      </c>
      <c r="C2944" s="240">
        <v>0.09</v>
      </c>
    </row>
    <row r="2945" spans="1:3" ht="15" customHeight="1" x14ac:dyDescent="0.25">
      <c r="A2945" s="237"/>
      <c r="B2945" s="239"/>
      <c r="C2945" s="241"/>
    </row>
    <row r="2946" spans="1:3" x14ac:dyDescent="0.25">
      <c r="A2946" s="236" t="s">
        <v>450</v>
      </c>
      <c r="B2946" s="238">
        <v>0.56999999999999995</v>
      </c>
      <c r="C2946" s="240">
        <v>0.09</v>
      </c>
    </row>
    <row r="2947" spans="1:3" ht="15" customHeight="1" x14ac:dyDescent="0.25">
      <c r="A2947" s="237"/>
      <c r="B2947" s="239"/>
      <c r="C2947" s="241"/>
    </row>
    <row r="2948" spans="1:3" x14ac:dyDescent="0.25">
      <c r="A2948" s="236" t="s">
        <v>449</v>
      </c>
      <c r="B2948" s="238">
        <v>0.56999999999999995</v>
      </c>
      <c r="C2948" s="240">
        <v>0.11</v>
      </c>
    </row>
    <row r="2949" spans="1:3" ht="15" customHeight="1" x14ac:dyDescent="0.25">
      <c r="A2949" s="237"/>
      <c r="B2949" s="239"/>
      <c r="C2949" s="241"/>
    </row>
    <row r="2950" spans="1:3" x14ac:dyDescent="0.25">
      <c r="A2950" s="236" t="s">
        <v>448</v>
      </c>
      <c r="B2950" s="238">
        <v>0.56999999999999995</v>
      </c>
      <c r="C2950" s="240">
        <v>0.11</v>
      </c>
    </row>
    <row r="2951" spans="1:3" ht="15" customHeight="1" x14ac:dyDescent="0.25">
      <c r="A2951" s="237"/>
      <c r="B2951" s="239"/>
      <c r="C2951" s="241"/>
    </row>
    <row r="2952" spans="1:3" x14ac:dyDescent="0.25">
      <c r="A2952" s="236" t="s">
        <v>447</v>
      </c>
      <c r="B2952" s="238">
        <v>0.56999999999999995</v>
      </c>
      <c r="C2952" s="240">
        <v>0.08</v>
      </c>
    </row>
    <row r="2953" spans="1:3" ht="15" customHeight="1" x14ac:dyDescent="0.25">
      <c r="A2953" s="237"/>
      <c r="B2953" s="239"/>
      <c r="C2953" s="241"/>
    </row>
    <row r="2954" spans="1:3" x14ac:dyDescent="0.25">
      <c r="A2954" s="236" t="s">
        <v>446</v>
      </c>
      <c r="B2954" s="238">
        <v>0.56999999999999995</v>
      </c>
      <c r="C2954" s="240">
        <v>0.08</v>
      </c>
    </row>
    <row r="2955" spans="1:3" ht="15" customHeight="1" x14ac:dyDescent="0.25">
      <c r="A2955" s="237"/>
      <c r="B2955" s="239"/>
      <c r="C2955" s="241"/>
    </row>
    <row r="2956" spans="1:3" x14ac:dyDescent="0.25">
      <c r="A2956" s="236" t="s">
        <v>445</v>
      </c>
      <c r="B2956" s="238">
        <v>0.57999999999999996</v>
      </c>
      <c r="C2956" s="240">
        <v>0.08</v>
      </c>
    </row>
    <row r="2957" spans="1:3" ht="15" customHeight="1" x14ac:dyDescent="0.25">
      <c r="A2957" s="237"/>
      <c r="B2957" s="239"/>
      <c r="C2957" s="241"/>
    </row>
    <row r="2958" spans="1:3" x14ac:dyDescent="0.25">
      <c r="A2958" s="236" t="s">
        <v>444</v>
      </c>
      <c r="B2958" s="238">
        <v>0.57999999999999996</v>
      </c>
      <c r="C2958" s="240">
        <v>0.09</v>
      </c>
    </row>
    <row r="2959" spans="1:3" ht="15" customHeight="1" x14ac:dyDescent="0.25">
      <c r="A2959" s="237"/>
      <c r="B2959" s="239"/>
      <c r="C2959" s="241"/>
    </row>
    <row r="2960" spans="1:3" x14ac:dyDescent="0.25">
      <c r="A2960" s="236" t="s">
        <v>443</v>
      </c>
      <c r="B2960" s="238">
        <v>0.57999999999999996</v>
      </c>
      <c r="C2960" s="240">
        <v>7.0000000000000007E-2</v>
      </c>
    </row>
    <row r="2961" spans="1:3" ht="15" customHeight="1" x14ac:dyDescent="0.25">
      <c r="A2961" s="237"/>
      <c r="B2961" s="239"/>
      <c r="C2961" s="241"/>
    </row>
    <row r="2962" spans="1:3" x14ac:dyDescent="0.25">
      <c r="A2962" s="236" t="s">
        <v>442</v>
      </c>
      <c r="B2962" s="238">
        <v>0.57999999999999996</v>
      </c>
      <c r="C2962" s="240">
        <v>7.0000000000000007E-2</v>
      </c>
    </row>
    <row r="2963" spans="1:3" ht="15" customHeight="1" x14ac:dyDescent="0.25">
      <c r="A2963" s="237"/>
      <c r="B2963" s="239"/>
      <c r="C2963" s="241"/>
    </row>
    <row r="2964" spans="1:3" x14ac:dyDescent="0.25">
      <c r="A2964" s="236" t="s">
        <v>441</v>
      </c>
      <c r="B2964" s="238">
        <v>0.57999999999999996</v>
      </c>
      <c r="C2964" s="240">
        <v>0.1</v>
      </c>
    </row>
    <row r="2965" spans="1:3" ht="15" customHeight="1" x14ac:dyDescent="0.25">
      <c r="A2965" s="237"/>
      <c r="B2965" s="239"/>
      <c r="C2965" s="241"/>
    </row>
    <row r="2966" spans="1:3" x14ac:dyDescent="0.25">
      <c r="A2966" s="236" t="s">
        <v>440</v>
      </c>
      <c r="B2966" s="238">
        <v>0.57999999999999996</v>
      </c>
      <c r="C2966" s="240">
        <v>0.09</v>
      </c>
    </row>
    <row r="2967" spans="1:3" ht="15" customHeight="1" x14ac:dyDescent="0.25">
      <c r="A2967" s="237"/>
      <c r="B2967" s="239"/>
      <c r="C2967" s="241"/>
    </row>
    <row r="2968" spans="1:3" x14ac:dyDescent="0.25">
      <c r="A2968" s="236" t="s">
        <v>439</v>
      </c>
      <c r="B2968" s="238">
        <v>0.57999999999999996</v>
      </c>
      <c r="C2968" s="240">
        <v>0.08</v>
      </c>
    </row>
    <row r="2969" spans="1:3" ht="15" customHeight="1" x14ac:dyDescent="0.25">
      <c r="A2969" s="237"/>
      <c r="B2969" s="239"/>
      <c r="C2969" s="241"/>
    </row>
    <row r="2970" spans="1:3" x14ac:dyDescent="0.25">
      <c r="A2970" s="236" t="s">
        <v>438</v>
      </c>
      <c r="B2970" s="238">
        <v>0.57999999999999996</v>
      </c>
      <c r="C2970" s="240">
        <v>7.0000000000000007E-2</v>
      </c>
    </row>
    <row r="2971" spans="1:3" ht="15" customHeight="1" x14ac:dyDescent="0.25">
      <c r="A2971" s="237"/>
      <c r="B2971" s="239"/>
      <c r="C2971" s="241"/>
    </row>
    <row r="2972" spans="1:3" x14ac:dyDescent="0.25">
      <c r="A2972" s="236" t="s">
        <v>437</v>
      </c>
      <c r="B2972" s="238">
        <v>0.57999999999999996</v>
      </c>
      <c r="C2972" s="240">
        <v>0.05</v>
      </c>
    </row>
    <row r="2973" spans="1:3" ht="15" customHeight="1" x14ac:dyDescent="0.25">
      <c r="A2973" s="237"/>
      <c r="B2973" s="239"/>
      <c r="C2973" s="241"/>
    </row>
    <row r="2974" spans="1:3" x14ac:dyDescent="0.25">
      <c r="A2974" s="236" t="s">
        <v>436</v>
      </c>
      <c r="B2974" s="238">
        <v>0.57999999999999996</v>
      </c>
      <c r="C2974" s="240">
        <v>0.08</v>
      </c>
    </row>
    <row r="2975" spans="1:3" ht="15" customHeight="1" x14ac:dyDescent="0.25">
      <c r="A2975" s="237"/>
      <c r="B2975" s="239"/>
      <c r="C2975" s="241"/>
    </row>
    <row r="2976" spans="1:3" x14ac:dyDescent="0.25">
      <c r="A2976" s="236" t="s">
        <v>435</v>
      </c>
      <c r="B2976" s="238">
        <v>0.57999999999999996</v>
      </c>
      <c r="C2976" s="240">
        <v>0.09</v>
      </c>
    </row>
    <row r="2977" spans="1:3" ht="15" customHeight="1" x14ac:dyDescent="0.25">
      <c r="A2977" s="237"/>
      <c r="B2977" s="239"/>
      <c r="C2977" s="241"/>
    </row>
    <row r="2978" spans="1:3" x14ac:dyDescent="0.25">
      <c r="A2978" s="236" t="s">
        <v>434</v>
      </c>
      <c r="B2978" s="238">
        <v>0.57999999999999996</v>
      </c>
      <c r="C2978" s="240">
        <v>7.0000000000000007E-2</v>
      </c>
    </row>
    <row r="2979" spans="1:3" ht="15" customHeight="1" x14ac:dyDescent="0.25">
      <c r="A2979" s="237"/>
      <c r="B2979" s="239"/>
      <c r="C2979" s="241"/>
    </row>
    <row r="2980" spans="1:3" x14ac:dyDescent="0.25">
      <c r="A2980" s="236" t="s">
        <v>433</v>
      </c>
      <c r="B2980" s="238">
        <v>0.57999999999999996</v>
      </c>
      <c r="C2980" s="240">
        <v>0.11</v>
      </c>
    </row>
    <row r="2981" spans="1:3" ht="15" customHeight="1" x14ac:dyDescent="0.25">
      <c r="A2981" s="237"/>
      <c r="B2981" s="239"/>
      <c r="C2981" s="241"/>
    </row>
    <row r="2982" spans="1:3" x14ac:dyDescent="0.25">
      <c r="A2982" s="236" t="s">
        <v>432</v>
      </c>
      <c r="B2982" s="238">
        <v>0.57999999999999996</v>
      </c>
      <c r="C2982" s="240">
        <v>0.16</v>
      </c>
    </row>
    <row r="2983" spans="1:3" ht="15" customHeight="1" x14ac:dyDescent="0.25">
      <c r="A2983" s="237"/>
      <c r="B2983" s="239"/>
      <c r="C2983" s="241"/>
    </row>
    <row r="2984" spans="1:3" x14ac:dyDescent="0.25">
      <c r="A2984" s="236" t="s">
        <v>431</v>
      </c>
      <c r="B2984" s="238">
        <v>0.57999999999999996</v>
      </c>
      <c r="C2984" s="240">
        <v>0.13</v>
      </c>
    </row>
    <row r="2985" spans="1:3" ht="15" customHeight="1" x14ac:dyDescent="0.25">
      <c r="A2985" s="237"/>
      <c r="B2985" s="239"/>
      <c r="C2985" s="241"/>
    </row>
    <row r="2986" spans="1:3" x14ac:dyDescent="0.25">
      <c r="A2986" s="236" t="s">
        <v>430</v>
      </c>
      <c r="B2986" s="238">
        <v>0.57999999999999996</v>
      </c>
      <c r="C2986" s="240">
        <v>0.15</v>
      </c>
    </row>
    <row r="2987" spans="1:3" ht="15" customHeight="1" x14ac:dyDescent="0.25">
      <c r="A2987" s="237"/>
      <c r="B2987" s="239"/>
      <c r="C2987" s="241"/>
    </row>
    <row r="2988" spans="1:3" x14ac:dyDescent="0.25">
      <c r="A2988" s="236" t="s">
        <v>429</v>
      </c>
      <c r="B2988" s="238">
        <v>0.57999999999999996</v>
      </c>
      <c r="C2988" s="240">
        <v>0.11</v>
      </c>
    </row>
    <row r="2989" spans="1:3" ht="15" customHeight="1" x14ac:dyDescent="0.25">
      <c r="A2989" s="237"/>
      <c r="B2989" s="239"/>
      <c r="C2989" s="241"/>
    </row>
    <row r="2990" spans="1:3" x14ac:dyDescent="0.25">
      <c r="A2990" s="236" t="s">
        <v>428</v>
      </c>
      <c r="B2990" s="238">
        <v>0.57999999999999996</v>
      </c>
      <c r="C2990" s="240">
        <v>0.09</v>
      </c>
    </row>
    <row r="2991" spans="1:3" ht="15" customHeight="1" x14ac:dyDescent="0.25">
      <c r="A2991" s="237"/>
      <c r="B2991" s="239"/>
      <c r="C2991" s="241"/>
    </row>
    <row r="2992" spans="1:3" x14ac:dyDescent="0.25">
      <c r="A2992" s="236" t="s">
        <v>427</v>
      </c>
      <c r="B2992" s="238">
        <v>0.57999999999999996</v>
      </c>
      <c r="C2992" s="240">
        <v>0.09</v>
      </c>
    </row>
    <row r="2993" spans="1:3" ht="15" customHeight="1" x14ac:dyDescent="0.25">
      <c r="A2993" s="237"/>
      <c r="B2993" s="239"/>
      <c r="C2993" s="241"/>
    </row>
    <row r="2994" spans="1:3" x14ac:dyDescent="0.25">
      <c r="A2994" s="236" t="s">
        <v>426</v>
      </c>
      <c r="B2994" s="238">
        <v>0.57999999999999996</v>
      </c>
      <c r="C2994" s="240">
        <v>0.09</v>
      </c>
    </row>
    <row r="2995" spans="1:3" ht="15" customHeight="1" x14ac:dyDescent="0.25">
      <c r="A2995" s="237"/>
      <c r="B2995" s="239"/>
      <c r="C2995" s="241"/>
    </row>
    <row r="2996" spans="1:3" x14ac:dyDescent="0.25">
      <c r="A2996" s="236" t="s">
        <v>425</v>
      </c>
      <c r="B2996" s="238">
        <v>0.57999999999999996</v>
      </c>
      <c r="C2996" s="240">
        <v>0.05</v>
      </c>
    </row>
    <row r="2997" spans="1:3" ht="15" customHeight="1" x14ac:dyDescent="0.25">
      <c r="A2997" s="237"/>
      <c r="B2997" s="239"/>
      <c r="C2997" s="241"/>
    </row>
    <row r="2998" spans="1:3" x14ac:dyDescent="0.25">
      <c r="A2998" s="236" t="s">
        <v>424</v>
      </c>
      <c r="B2998" s="238">
        <v>0.57999999999999996</v>
      </c>
      <c r="C2998" s="240">
        <v>0.1</v>
      </c>
    </row>
    <row r="2999" spans="1:3" ht="15" customHeight="1" x14ac:dyDescent="0.25">
      <c r="A2999" s="237"/>
      <c r="B2999" s="239"/>
      <c r="C2999" s="241"/>
    </row>
    <row r="3000" spans="1:3" x14ac:dyDescent="0.25">
      <c r="A3000" s="236" t="s">
        <v>423</v>
      </c>
      <c r="B3000" s="238">
        <v>0.57999999999999996</v>
      </c>
      <c r="C3000" s="240">
        <v>0.08</v>
      </c>
    </row>
    <row r="3001" spans="1:3" ht="15" customHeight="1" x14ac:dyDescent="0.25">
      <c r="A3001" s="237"/>
      <c r="B3001" s="239"/>
      <c r="C3001" s="241"/>
    </row>
    <row r="3002" spans="1:3" x14ac:dyDescent="0.25">
      <c r="A3002" s="236" t="s">
        <v>422</v>
      </c>
      <c r="B3002" s="238">
        <v>0.57999999999999996</v>
      </c>
      <c r="C3002" s="240">
        <v>0.05</v>
      </c>
    </row>
    <row r="3003" spans="1:3" ht="15" customHeight="1" x14ac:dyDescent="0.25">
      <c r="A3003" s="237"/>
      <c r="B3003" s="239"/>
      <c r="C3003" s="241"/>
    </row>
    <row r="3004" spans="1:3" x14ac:dyDescent="0.25">
      <c r="A3004" s="236" t="s">
        <v>421</v>
      </c>
      <c r="B3004" s="238">
        <v>0.57999999999999996</v>
      </c>
      <c r="C3004" s="240">
        <v>0.1</v>
      </c>
    </row>
    <row r="3005" spans="1:3" ht="15" customHeight="1" x14ac:dyDescent="0.25">
      <c r="A3005" s="237"/>
      <c r="B3005" s="239"/>
      <c r="C3005" s="241"/>
    </row>
    <row r="3006" spans="1:3" x14ac:dyDescent="0.25">
      <c r="A3006" s="236" t="s">
        <v>420</v>
      </c>
      <c r="B3006" s="238">
        <v>0.57999999999999996</v>
      </c>
      <c r="C3006" s="240">
        <v>0.05</v>
      </c>
    </row>
    <row r="3007" spans="1:3" ht="15" customHeight="1" x14ac:dyDescent="0.25">
      <c r="A3007" s="237"/>
      <c r="B3007" s="239"/>
      <c r="C3007" s="241"/>
    </row>
    <row r="3008" spans="1:3" x14ac:dyDescent="0.25">
      <c r="A3008" s="236" t="s">
        <v>419</v>
      </c>
      <c r="B3008" s="238">
        <v>0.57999999999999996</v>
      </c>
      <c r="C3008" s="240">
        <v>0.09</v>
      </c>
    </row>
    <row r="3009" spans="1:3" ht="15" customHeight="1" x14ac:dyDescent="0.25">
      <c r="A3009" s="237"/>
      <c r="B3009" s="239"/>
      <c r="C3009" s="241"/>
    </row>
    <row r="3010" spans="1:3" x14ac:dyDescent="0.25">
      <c r="A3010" s="236" t="s">
        <v>418</v>
      </c>
      <c r="B3010" s="238">
        <v>0.57999999999999996</v>
      </c>
      <c r="C3010" s="240">
        <v>0.09</v>
      </c>
    </row>
    <row r="3011" spans="1:3" ht="15" customHeight="1" x14ac:dyDescent="0.25">
      <c r="A3011" s="237"/>
      <c r="B3011" s="239"/>
      <c r="C3011" s="241"/>
    </row>
    <row r="3012" spans="1:3" x14ac:dyDescent="0.25">
      <c r="A3012" s="236" t="s">
        <v>417</v>
      </c>
      <c r="B3012" s="238">
        <v>0.57999999999999996</v>
      </c>
      <c r="C3012" s="240">
        <v>0.09</v>
      </c>
    </row>
    <row r="3013" spans="1:3" ht="15" customHeight="1" x14ac:dyDescent="0.25">
      <c r="A3013" s="237"/>
      <c r="B3013" s="239"/>
      <c r="C3013" s="241"/>
    </row>
    <row r="3014" spans="1:3" x14ac:dyDescent="0.25">
      <c r="A3014" s="236" t="s">
        <v>416</v>
      </c>
      <c r="B3014" s="238">
        <v>0.57999999999999996</v>
      </c>
      <c r="C3014" s="240">
        <v>0.02</v>
      </c>
    </row>
    <row r="3015" spans="1:3" ht="15" customHeight="1" x14ac:dyDescent="0.25">
      <c r="A3015" s="237"/>
      <c r="B3015" s="239"/>
      <c r="C3015" s="241"/>
    </row>
    <row r="3016" spans="1:3" x14ac:dyDescent="0.25">
      <c r="A3016" s="236" t="s">
        <v>415</v>
      </c>
      <c r="B3016" s="238">
        <v>0.57999999999999996</v>
      </c>
      <c r="C3016" s="240">
        <v>0.06</v>
      </c>
    </row>
    <row r="3017" spans="1:3" ht="15" customHeight="1" x14ac:dyDescent="0.25">
      <c r="A3017" s="237"/>
      <c r="B3017" s="239"/>
      <c r="C3017" s="241"/>
    </row>
    <row r="3018" spans="1:3" x14ac:dyDescent="0.25">
      <c r="A3018" s="236" t="s">
        <v>414</v>
      </c>
      <c r="B3018" s="238">
        <v>0.57999999999999996</v>
      </c>
      <c r="C3018" s="240">
        <v>0.1</v>
      </c>
    </row>
    <row r="3019" spans="1:3" ht="15" customHeight="1" x14ac:dyDescent="0.25">
      <c r="A3019" s="237"/>
      <c r="B3019" s="239"/>
      <c r="C3019" s="241"/>
    </row>
    <row r="3020" spans="1:3" x14ac:dyDescent="0.25">
      <c r="A3020" s="236" t="s">
        <v>413</v>
      </c>
      <c r="B3020" s="238">
        <v>0.57999999999999996</v>
      </c>
      <c r="C3020" s="240">
        <v>7.0000000000000007E-2</v>
      </c>
    </row>
    <row r="3021" spans="1:3" ht="15" customHeight="1" x14ac:dyDescent="0.25">
      <c r="A3021" s="237"/>
      <c r="B3021" s="239"/>
      <c r="C3021" s="241"/>
    </row>
    <row r="3022" spans="1:3" x14ac:dyDescent="0.25">
      <c r="A3022" s="236" t="s">
        <v>412</v>
      </c>
      <c r="B3022" s="238">
        <v>0.57999999999999996</v>
      </c>
      <c r="C3022" s="240">
        <v>0.09</v>
      </c>
    </row>
    <row r="3023" spans="1:3" ht="15" customHeight="1" x14ac:dyDescent="0.25">
      <c r="A3023" s="237"/>
      <c r="B3023" s="239"/>
      <c r="C3023" s="241"/>
    </row>
    <row r="3024" spans="1:3" x14ac:dyDescent="0.25">
      <c r="A3024" s="236" t="s">
        <v>411</v>
      </c>
      <c r="B3024" s="238">
        <v>0.57999999999999996</v>
      </c>
      <c r="C3024" s="240">
        <v>0.08</v>
      </c>
    </row>
    <row r="3025" spans="1:3" ht="15" customHeight="1" x14ac:dyDescent="0.25">
      <c r="A3025" s="237"/>
      <c r="B3025" s="239"/>
      <c r="C3025" s="241"/>
    </row>
    <row r="3026" spans="1:3" x14ac:dyDescent="0.25">
      <c r="A3026" s="236" t="s">
        <v>410</v>
      </c>
      <c r="B3026" s="238">
        <v>0.59</v>
      </c>
      <c r="C3026" s="240">
        <v>0.09</v>
      </c>
    </row>
    <row r="3027" spans="1:3" ht="15" customHeight="1" x14ac:dyDescent="0.25">
      <c r="A3027" s="237"/>
      <c r="B3027" s="239"/>
      <c r="C3027" s="241"/>
    </row>
    <row r="3028" spans="1:3" x14ac:dyDescent="0.25">
      <c r="A3028" s="236" t="s">
        <v>409</v>
      </c>
      <c r="B3028" s="238">
        <v>0.59</v>
      </c>
      <c r="C3028" s="240">
        <v>0.05</v>
      </c>
    </row>
    <row r="3029" spans="1:3" ht="15" customHeight="1" x14ac:dyDescent="0.25">
      <c r="A3029" s="237"/>
      <c r="B3029" s="239"/>
      <c r="C3029" s="241"/>
    </row>
    <row r="3030" spans="1:3" x14ac:dyDescent="0.25">
      <c r="A3030" s="236" t="s">
        <v>408</v>
      </c>
      <c r="B3030" s="238">
        <v>0.59</v>
      </c>
      <c r="C3030" s="240">
        <v>7.0000000000000007E-2</v>
      </c>
    </row>
    <row r="3031" spans="1:3" ht="15" customHeight="1" x14ac:dyDescent="0.25">
      <c r="A3031" s="237"/>
      <c r="B3031" s="239"/>
      <c r="C3031" s="241"/>
    </row>
    <row r="3032" spans="1:3" x14ac:dyDescent="0.25">
      <c r="A3032" s="236" t="s">
        <v>407</v>
      </c>
      <c r="B3032" s="238">
        <v>0.59</v>
      </c>
      <c r="C3032" s="240">
        <v>0.09</v>
      </c>
    </row>
    <row r="3033" spans="1:3" ht="15" customHeight="1" x14ac:dyDescent="0.25">
      <c r="A3033" s="237"/>
      <c r="B3033" s="239"/>
      <c r="C3033" s="241"/>
    </row>
    <row r="3034" spans="1:3" x14ac:dyDescent="0.25">
      <c r="A3034" s="236" t="s">
        <v>406</v>
      </c>
      <c r="B3034" s="238">
        <v>0.59</v>
      </c>
      <c r="C3034" s="240">
        <v>0.05</v>
      </c>
    </row>
    <row r="3035" spans="1:3" ht="15" customHeight="1" x14ac:dyDescent="0.25">
      <c r="A3035" s="237"/>
      <c r="B3035" s="239"/>
      <c r="C3035" s="241"/>
    </row>
    <row r="3036" spans="1:3" x14ac:dyDescent="0.25">
      <c r="A3036" s="236" t="s">
        <v>405</v>
      </c>
      <c r="B3036" s="238">
        <v>0.59</v>
      </c>
      <c r="C3036" s="240">
        <v>7.0000000000000007E-2</v>
      </c>
    </row>
    <row r="3037" spans="1:3" ht="15" customHeight="1" x14ac:dyDescent="0.25">
      <c r="A3037" s="237"/>
      <c r="B3037" s="239"/>
      <c r="C3037" s="241"/>
    </row>
    <row r="3038" spans="1:3" x14ac:dyDescent="0.25">
      <c r="A3038" s="236" t="s">
        <v>404</v>
      </c>
      <c r="B3038" s="238">
        <v>0.59</v>
      </c>
      <c r="C3038" s="240">
        <v>0.1</v>
      </c>
    </row>
    <row r="3039" spans="1:3" ht="15" customHeight="1" x14ac:dyDescent="0.25">
      <c r="A3039" s="237"/>
      <c r="B3039" s="239"/>
      <c r="C3039" s="241"/>
    </row>
    <row r="3040" spans="1:3" x14ac:dyDescent="0.25">
      <c r="A3040" s="236" t="s">
        <v>403</v>
      </c>
      <c r="B3040" s="238">
        <v>0.6</v>
      </c>
      <c r="C3040" s="240">
        <v>0.12</v>
      </c>
    </row>
    <row r="3041" spans="1:3" ht="15" customHeight="1" x14ac:dyDescent="0.25">
      <c r="A3041" s="237"/>
      <c r="B3041" s="239"/>
      <c r="C3041" s="241"/>
    </row>
    <row r="3042" spans="1:3" x14ac:dyDescent="0.25">
      <c r="A3042" s="236" t="s">
        <v>402</v>
      </c>
      <c r="B3042" s="238">
        <v>0.6</v>
      </c>
      <c r="C3042" s="240">
        <v>0.12</v>
      </c>
    </row>
    <row r="3043" spans="1:3" ht="15" customHeight="1" x14ac:dyDescent="0.25">
      <c r="A3043" s="237"/>
      <c r="B3043" s="239"/>
      <c r="C3043" s="241"/>
    </row>
    <row r="3044" spans="1:3" x14ac:dyDescent="0.25">
      <c r="A3044" s="236" t="s">
        <v>401</v>
      </c>
      <c r="B3044" s="238">
        <v>0.6</v>
      </c>
      <c r="C3044" s="240">
        <v>0.13</v>
      </c>
    </row>
    <row r="3045" spans="1:3" ht="15" customHeight="1" x14ac:dyDescent="0.25">
      <c r="A3045" s="237"/>
      <c r="B3045" s="239"/>
      <c r="C3045" s="241"/>
    </row>
    <row r="3046" spans="1:3" x14ac:dyDescent="0.25">
      <c r="A3046" s="236" t="s">
        <v>400</v>
      </c>
      <c r="B3046" s="238">
        <v>0.6</v>
      </c>
      <c r="C3046" s="240">
        <v>0.11</v>
      </c>
    </row>
    <row r="3047" spans="1:3" ht="15" customHeight="1" x14ac:dyDescent="0.25">
      <c r="A3047" s="237"/>
      <c r="B3047" s="239"/>
      <c r="C3047" s="241"/>
    </row>
    <row r="3048" spans="1:3" x14ac:dyDescent="0.25">
      <c r="A3048" s="236" t="s">
        <v>399</v>
      </c>
      <c r="B3048" s="238">
        <v>0.6</v>
      </c>
      <c r="C3048" s="240">
        <v>0.11</v>
      </c>
    </row>
    <row r="3049" spans="1:3" ht="15" customHeight="1" x14ac:dyDescent="0.25">
      <c r="A3049" s="237"/>
      <c r="B3049" s="239"/>
      <c r="C3049" s="241"/>
    </row>
    <row r="3050" spans="1:3" x14ac:dyDescent="0.25">
      <c r="A3050" s="236" t="s">
        <v>398</v>
      </c>
      <c r="B3050" s="238">
        <v>0.6</v>
      </c>
      <c r="C3050" s="240">
        <v>0.1</v>
      </c>
    </row>
    <row r="3051" spans="1:3" ht="15" customHeight="1" x14ac:dyDescent="0.25">
      <c r="A3051" s="237"/>
      <c r="B3051" s="239"/>
      <c r="C3051" s="241"/>
    </row>
    <row r="3052" spans="1:3" x14ac:dyDescent="0.25">
      <c r="A3052" s="236" t="s">
        <v>397</v>
      </c>
      <c r="B3052" s="238">
        <v>0.6</v>
      </c>
      <c r="C3052" s="240">
        <v>0.09</v>
      </c>
    </row>
    <row r="3053" spans="1:3" ht="15" customHeight="1" x14ac:dyDescent="0.25">
      <c r="A3053" s="237"/>
      <c r="B3053" s="239"/>
      <c r="C3053" s="241"/>
    </row>
    <row r="3054" spans="1:3" x14ac:dyDescent="0.25">
      <c r="A3054" s="236" t="s">
        <v>396</v>
      </c>
      <c r="B3054" s="238">
        <v>0.62</v>
      </c>
      <c r="C3054" s="240">
        <v>0.06</v>
      </c>
    </row>
    <row r="3055" spans="1:3" ht="15" customHeight="1" x14ac:dyDescent="0.25">
      <c r="A3055" s="237"/>
      <c r="B3055" s="239"/>
      <c r="C3055" s="241"/>
    </row>
    <row r="3056" spans="1:3" x14ac:dyDescent="0.25">
      <c r="A3056" s="236" t="s">
        <v>395</v>
      </c>
      <c r="B3056" s="238">
        <v>0.62</v>
      </c>
      <c r="C3056" s="240">
        <v>0.11</v>
      </c>
    </row>
    <row r="3057" spans="1:3" ht="15" customHeight="1" x14ac:dyDescent="0.25">
      <c r="A3057" s="237"/>
      <c r="B3057" s="239"/>
      <c r="C3057" s="241"/>
    </row>
    <row r="3058" spans="1:3" x14ac:dyDescent="0.25">
      <c r="A3058" s="236" t="s">
        <v>394</v>
      </c>
      <c r="B3058" s="238">
        <v>0.62</v>
      </c>
      <c r="C3058" s="240">
        <v>0.14000000000000001</v>
      </c>
    </row>
    <row r="3059" spans="1:3" ht="15" customHeight="1" x14ac:dyDescent="0.25">
      <c r="A3059" s="237"/>
      <c r="B3059" s="239"/>
      <c r="C3059" s="241"/>
    </row>
    <row r="3060" spans="1:3" x14ac:dyDescent="0.25">
      <c r="A3060" s="236" t="s">
        <v>393</v>
      </c>
      <c r="B3060" s="238">
        <v>0.62</v>
      </c>
      <c r="C3060" s="240">
        <v>0.09</v>
      </c>
    </row>
    <row r="3061" spans="1:3" ht="15" customHeight="1" x14ac:dyDescent="0.25">
      <c r="A3061" s="237"/>
      <c r="B3061" s="239"/>
      <c r="C3061" s="241"/>
    </row>
    <row r="3062" spans="1:3" x14ac:dyDescent="0.25">
      <c r="A3062" s="236" t="s">
        <v>392</v>
      </c>
      <c r="B3062" s="238">
        <v>0.62</v>
      </c>
      <c r="C3062" s="240">
        <v>0.12</v>
      </c>
    </row>
    <row r="3063" spans="1:3" ht="15" customHeight="1" x14ac:dyDescent="0.25">
      <c r="A3063" s="237"/>
      <c r="B3063" s="239"/>
      <c r="C3063" s="241"/>
    </row>
    <row r="3064" spans="1:3" x14ac:dyDescent="0.25">
      <c r="A3064" s="236" t="s">
        <v>391</v>
      </c>
      <c r="B3064" s="238">
        <v>0.62</v>
      </c>
      <c r="C3064" s="240">
        <v>0.12</v>
      </c>
    </row>
    <row r="3065" spans="1:3" ht="15" customHeight="1" x14ac:dyDescent="0.25">
      <c r="A3065" s="237"/>
      <c r="B3065" s="239"/>
      <c r="C3065" s="241"/>
    </row>
    <row r="3066" spans="1:3" x14ac:dyDescent="0.25">
      <c r="A3066" s="236" t="s">
        <v>390</v>
      </c>
      <c r="B3066" s="238">
        <v>0.62</v>
      </c>
      <c r="C3066" s="240">
        <v>0.11</v>
      </c>
    </row>
    <row r="3067" spans="1:3" ht="15" customHeight="1" x14ac:dyDescent="0.25">
      <c r="A3067" s="237"/>
      <c r="B3067" s="239"/>
      <c r="C3067" s="241"/>
    </row>
    <row r="3068" spans="1:3" x14ac:dyDescent="0.25">
      <c r="A3068" s="236" t="s">
        <v>389</v>
      </c>
      <c r="B3068" s="238">
        <v>0.63</v>
      </c>
      <c r="C3068" s="240">
        <v>0.09</v>
      </c>
    </row>
    <row r="3069" spans="1:3" ht="15" customHeight="1" x14ac:dyDescent="0.25">
      <c r="A3069" s="237"/>
      <c r="B3069" s="239"/>
      <c r="C3069" s="241"/>
    </row>
    <row r="3070" spans="1:3" x14ac:dyDescent="0.25">
      <c r="A3070" s="236" t="s">
        <v>388</v>
      </c>
      <c r="B3070" s="238">
        <v>0.63</v>
      </c>
      <c r="C3070" s="240">
        <v>0.09</v>
      </c>
    </row>
    <row r="3071" spans="1:3" ht="15" customHeight="1" x14ac:dyDescent="0.25">
      <c r="A3071" s="237"/>
      <c r="B3071" s="239"/>
      <c r="C3071" s="241"/>
    </row>
    <row r="3072" spans="1:3" x14ac:dyDescent="0.25">
      <c r="A3072" s="236" t="s">
        <v>387</v>
      </c>
      <c r="B3072" s="238">
        <v>0.63</v>
      </c>
      <c r="C3072" s="240">
        <v>0.01</v>
      </c>
    </row>
    <row r="3073" spans="1:3" ht="15" customHeight="1" x14ac:dyDescent="0.25">
      <c r="A3073" s="237"/>
      <c r="B3073" s="239"/>
      <c r="C3073" s="241"/>
    </row>
    <row r="3074" spans="1:3" x14ac:dyDescent="0.25">
      <c r="A3074" s="236" t="s">
        <v>386</v>
      </c>
      <c r="B3074" s="238">
        <v>0.63</v>
      </c>
      <c r="C3074" s="240">
        <v>7.0000000000000007E-2</v>
      </c>
    </row>
    <row r="3075" spans="1:3" ht="15" customHeight="1" x14ac:dyDescent="0.25">
      <c r="A3075" s="237"/>
      <c r="B3075" s="239"/>
      <c r="C3075" s="241"/>
    </row>
    <row r="3076" spans="1:3" x14ac:dyDescent="0.25">
      <c r="A3076" s="236" t="s">
        <v>385</v>
      </c>
      <c r="B3076" s="238">
        <v>0.63</v>
      </c>
      <c r="C3076" s="240">
        <v>0.06</v>
      </c>
    </row>
    <row r="3077" spans="1:3" ht="15" customHeight="1" x14ac:dyDescent="0.25">
      <c r="A3077" s="237"/>
      <c r="B3077" s="239"/>
      <c r="C3077" s="241"/>
    </row>
    <row r="3078" spans="1:3" x14ac:dyDescent="0.25">
      <c r="A3078" s="236" t="s">
        <v>384</v>
      </c>
      <c r="B3078" s="238">
        <v>0.63</v>
      </c>
      <c r="C3078" s="240">
        <v>0.11</v>
      </c>
    </row>
    <row r="3079" spans="1:3" ht="15" customHeight="1" x14ac:dyDescent="0.25">
      <c r="A3079" s="237"/>
      <c r="B3079" s="239"/>
      <c r="C3079" s="241"/>
    </row>
    <row r="3080" spans="1:3" x14ac:dyDescent="0.25">
      <c r="A3080" s="236" t="s">
        <v>383</v>
      </c>
      <c r="B3080" s="238">
        <v>0.64</v>
      </c>
      <c r="C3080" s="240">
        <v>7.0000000000000007E-2</v>
      </c>
    </row>
    <row r="3081" spans="1:3" ht="15" customHeight="1" x14ac:dyDescent="0.25">
      <c r="A3081" s="237"/>
      <c r="B3081" s="239"/>
      <c r="C3081" s="241"/>
    </row>
    <row r="3082" spans="1:3" x14ac:dyDescent="0.25">
      <c r="A3082" s="236" t="s">
        <v>382</v>
      </c>
      <c r="B3082" s="238">
        <v>0.64</v>
      </c>
      <c r="C3082" s="240">
        <v>0.12</v>
      </c>
    </row>
    <row r="3083" spans="1:3" ht="15" customHeight="1" x14ac:dyDescent="0.25">
      <c r="A3083" s="237"/>
      <c r="B3083" s="239"/>
      <c r="C3083" s="241"/>
    </row>
    <row r="3084" spans="1:3" x14ac:dyDescent="0.25">
      <c r="A3084" s="236" t="s">
        <v>381</v>
      </c>
      <c r="B3084" s="238">
        <v>0.64</v>
      </c>
      <c r="C3084" s="240">
        <v>0.12</v>
      </c>
    </row>
    <row r="3085" spans="1:3" ht="15" customHeight="1" x14ac:dyDescent="0.25">
      <c r="A3085" s="237"/>
      <c r="B3085" s="239"/>
      <c r="C3085" s="241"/>
    </row>
    <row r="3086" spans="1:3" x14ac:dyDescent="0.25">
      <c r="A3086" s="236" t="s">
        <v>380</v>
      </c>
      <c r="B3086" s="238">
        <v>0.64</v>
      </c>
      <c r="C3086" s="240">
        <v>0.09</v>
      </c>
    </row>
    <row r="3087" spans="1:3" ht="15" customHeight="1" x14ac:dyDescent="0.25">
      <c r="A3087" s="237"/>
      <c r="B3087" s="239"/>
      <c r="C3087" s="241"/>
    </row>
    <row r="3088" spans="1:3" x14ac:dyDescent="0.25">
      <c r="A3088" s="236" t="s">
        <v>379</v>
      </c>
      <c r="B3088" s="238">
        <v>0.64</v>
      </c>
      <c r="C3088" s="240">
        <v>0.18</v>
      </c>
    </row>
    <row r="3089" spans="1:3" ht="15" customHeight="1" x14ac:dyDescent="0.25">
      <c r="A3089" s="237"/>
      <c r="B3089" s="239"/>
      <c r="C3089" s="241"/>
    </row>
    <row r="3090" spans="1:3" x14ac:dyDescent="0.25">
      <c r="A3090" s="236" t="s">
        <v>378</v>
      </c>
      <c r="B3090" s="238">
        <v>0.64</v>
      </c>
      <c r="C3090" s="240">
        <v>0.2</v>
      </c>
    </row>
    <row r="3091" spans="1:3" ht="15" customHeight="1" x14ac:dyDescent="0.25">
      <c r="A3091" s="237"/>
      <c r="B3091" s="239"/>
      <c r="C3091" s="241"/>
    </row>
    <row r="3092" spans="1:3" x14ac:dyDescent="0.25">
      <c r="A3092" s="236" t="s">
        <v>377</v>
      </c>
      <c r="B3092" s="238">
        <v>0.64</v>
      </c>
      <c r="C3092" s="240">
        <v>0.16</v>
      </c>
    </row>
    <row r="3093" spans="1:3" ht="15" customHeight="1" x14ac:dyDescent="0.25">
      <c r="A3093" s="237"/>
      <c r="B3093" s="239"/>
      <c r="C3093" s="241"/>
    </row>
    <row r="3094" spans="1:3" x14ac:dyDescent="0.25">
      <c r="A3094" s="236" t="s">
        <v>376</v>
      </c>
      <c r="B3094" s="238">
        <v>0.65</v>
      </c>
      <c r="C3094" s="240">
        <v>0.1</v>
      </c>
    </row>
    <row r="3095" spans="1:3" ht="15" customHeight="1" x14ac:dyDescent="0.25">
      <c r="A3095" s="237"/>
      <c r="B3095" s="239"/>
      <c r="C3095" s="241"/>
    </row>
    <row r="3096" spans="1:3" x14ac:dyDescent="0.25">
      <c r="A3096" s="236" t="s">
        <v>375</v>
      </c>
      <c r="B3096" s="238">
        <v>0.65</v>
      </c>
      <c r="C3096" s="240">
        <v>0.14000000000000001</v>
      </c>
    </row>
    <row r="3097" spans="1:3" ht="15" customHeight="1" x14ac:dyDescent="0.25">
      <c r="A3097" s="237"/>
      <c r="B3097" s="239"/>
      <c r="C3097" s="241"/>
    </row>
    <row r="3098" spans="1:3" x14ac:dyDescent="0.25">
      <c r="A3098" s="236" t="s">
        <v>374</v>
      </c>
      <c r="B3098" s="238">
        <v>0.65</v>
      </c>
      <c r="C3098" s="240">
        <v>0.12</v>
      </c>
    </row>
    <row r="3099" spans="1:3" ht="15" customHeight="1" x14ac:dyDescent="0.25">
      <c r="A3099" s="237"/>
      <c r="B3099" s="239"/>
      <c r="C3099" s="241"/>
    </row>
    <row r="3100" spans="1:3" x14ac:dyDescent="0.25">
      <c r="A3100" s="236" t="s">
        <v>373</v>
      </c>
      <c r="B3100" s="238">
        <v>0.65</v>
      </c>
      <c r="C3100" s="240">
        <v>0.15</v>
      </c>
    </row>
    <row r="3101" spans="1:3" ht="15" customHeight="1" x14ac:dyDescent="0.25">
      <c r="A3101" s="237"/>
      <c r="B3101" s="239"/>
      <c r="C3101" s="241"/>
    </row>
    <row r="3102" spans="1:3" x14ac:dyDescent="0.25">
      <c r="A3102" s="236" t="s">
        <v>372</v>
      </c>
      <c r="B3102" s="238">
        <v>0.65</v>
      </c>
      <c r="C3102" s="240">
        <v>0.16</v>
      </c>
    </row>
    <row r="3103" spans="1:3" ht="15" customHeight="1" x14ac:dyDescent="0.25">
      <c r="A3103" s="237"/>
      <c r="B3103" s="239"/>
      <c r="C3103" s="241"/>
    </row>
    <row r="3104" spans="1:3" x14ac:dyDescent="0.25">
      <c r="A3104" s="236" t="s">
        <v>371</v>
      </c>
      <c r="B3104" s="238">
        <v>0.65</v>
      </c>
      <c r="C3104" s="240">
        <v>0.19</v>
      </c>
    </row>
    <row r="3105" spans="1:3" ht="15" customHeight="1" x14ac:dyDescent="0.25">
      <c r="A3105" s="237"/>
      <c r="B3105" s="239"/>
      <c r="C3105" s="241"/>
    </row>
    <row r="3106" spans="1:3" x14ac:dyDescent="0.25">
      <c r="A3106" s="236" t="s">
        <v>370</v>
      </c>
      <c r="B3106" s="238">
        <v>0.65</v>
      </c>
      <c r="C3106" s="240">
        <v>0.15</v>
      </c>
    </row>
    <row r="3107" spans="1:3" ht="15" customHeight="1" x14ac:dyDescent="0.25">
      <c r="A3107" s="237"/>
      <c r="B3107" s="239"/>
      <c r="C3107" s="241"/>
    </row>
    <row r="3108" spans="1:3" x14ac:dyDescent="0.25">
      <c r="A3108" s="236" t="s">
        <v>369</v>
      </c>
      <c r="B3108" s="238">
        <v>0.66</v>
      </c>
      <c r="C3108" s="240">
        <v>0.14000000000000001</v>
      </c>
    </row>
    <row r="3109" spans="1:3" ht="15" customHeight="1" x14ac:dyDescent="0.25">
      <c r="A3109" s="237"/>
      <c r="B3109" s="239"/>
      <c r="C3109" s="241"/>
    </row>
    <row r="3110" spans="1:3" x14ac:dyDescent="0.25">
      <c r="A3110" s="236" t="s">
        <v>368</v>
      </c>
      <c r="B3110" s="238">
        <v>0.66</v>
      </c>
      <c r="C3110" s="240">
        <v>0.15</v>
      </c>
    </row>
    <row r="3111" spans="1:3" ht="15" customHeight="1" x14ac:dyDescent="0.25">
      <c r="A3111" s="237"/>
      <c r="B3111" s="239"/>
      <c r="C3111" s="241"/>
    </row>
    <row r="3112" spans="1:3" x14ac:dyDescent="0.25">
      <c r="A3112" s="236" t="s">
        <v>367</v>
      </c>
      <c r="B3112" s="238">
        <v>0.66</v>
      </c>
      <c r="C3112" s="240">
        <v>0.12</v>
      </c>
    </row>
    <row r="3113" spans="1:3" ht="15" customHeight="1" x14ac:dyDescent="0.25">
      <c r="A3113" s="237"/>
      <c r="B3113" s="239"/>
      <c r="C3113" s="241"/>
    </row>
    <row r="3114" spans="1:3" x14ac:dyDescent="0.25">
      <c r="A3114" s="236" t="s">
        <v>366</v>
      </c>
      <c r="B3114" s="238">
        <v>0.66</v>
      </c>
      <c r="C3114" s="240">
        <v>0.12</v>
      </c>
    </row>
    <row r="3115" spans="1:3" ht="15" customHeight="1" x14ac:dyDescent="0.25">
      <c r="A3115" s="237"/>
      <c r="B3115" s="239"/>
      <c r="C3115" s="241"/>
    </row>
    <row r="3116" spans="1:3" x14ac:dyDescent="0.25">
      <c r="A3116" s="236" t="s">
        <v>365</v>
      </c>
      <c r="B3116" s="238">
        <v>0.66</v>
      </c>
      <c r="C3116" s="240">
        <v>0.1</v>
      </c>
    </row>
    <row r="3117" spans="1:3" ht="15" customHeight="1" x14ac:dyDescent="0.25">
      <c r="A3117" s="237"/>
      <c r="B3117" s="239"/>
      <c r="C3117" s="241"/>
    </row>
    <row r="3118" spans="1:3" x14ac:dyDescent="0.25">
      <c r="A3118" s="236" t="s">
        <v>364</v>
      </c>
      <c r="B3118" s="238">
        <v>0.66</v>
      </c>
      <c r="C3118" s="240">
        <v>0.1</v>
      </c>
    </row>
    <row r="3119" spans="1:3" ht="15" customHeight="1" x14ac:dyDescent="0.25">
      <c r="A3119" s="237"/>
      <c r="B3119" s="239"/>
      <c r="C3119" s="241"/>
    </row>
    <row r="3120" spans="1:3" x14ac:dyDescent="0.25">
      <c r="A3120" s="236" t="s">
        <v>363</v>
      </c>
      <c r="B3120" s="238">
        <v>0.66</v>
      </c>
      <c r="C3120" s="240">
        <v>0.03</v>
      </c>
    </row>
    <row r="3121" spans="1:3" ht="15" customHeight="1" x14ac:dyDescent="0.25">
      <c r="A3121" s="237"/>
      <c r="B3121" s="239"/>
      <c r="C3121" s="241"/>
    </row>
    <row r="3122" spans="1:3" x14ac:dyDescent="0.25">
      <c r="A3122" s="236" t="s">
        <v>362</v>
      </c>
      <c r="B3122" s="238">
        <v>0.67</v>
      </c>
      <c r="C3122" s="240">
        <v>0.04</v>
      </c>
    </row>
    <row r="3123" spans="1:3" ht="15" customHeight="1" x14ac:dyDescent="0.25">
      <c r="A3123" s="237"/>
      <c r="B3123" s="239"/>
      <c r="C3123" s="241"/>
    </row>
    <row r="3124" spans="1:3" x14ac:dyDescent="0.25">
      <c r="A3124" s="236" t="s">
        <v>361</v>
      </c>
      <c r="B3124" s="238">
        <v>0.67</v>
      </c>
      <c r="C3124" s="240">
        <v>0.1</v>
      </c>
    </row>
    <row r="3125" spans="1:3" ht="15" customHeight="1" x14ac:dyDescent="0.25">
      <c r="A3125" s="237"/>
      <c r="B3125" s="239"/>
      <c r="C3125" s="241"/>
    </row>
    <row r="3126" spans="1:3" x14ac:dyDescent="0.25">
      <c r="A3126" s="236" t="s">
        <v>360</v>
      </c>
      <c r="B3126" s="238">
        <v>0.67</v>
      </c>
      <c r="C3126" s="240">
        <v>0.14000000000000001</v>
      </c>
    </row>
    <row r="3127" spans="1:3" ht="15" customHeight="1" x14ac:dyDescent="0.25">
      <c r="A3127" s="237"/>
      <c r="B3127" s="239"/>
      <c r="C3127" s="241"/>
    </row>
    <row r="3128" spans="1:3" x14ac:dyDescent="0.25">
      <c r="A3128" s="236" t="s">
        <v>359</v>
      </c>
      <c r="B3128" s="238">
        <v>0.67</v>
      </c>
      <c r="C3128" s="240">
        <v>0.14000000000000001</v>
      </c>
    </row>
    <row r="3129" spans="1:3" ht="15" customHeight="1" x14ac:dyDescent="0.25">
      <c r="A3129" s="237"/>
      <c r="B3129" s="239"/>
      <c r="C3129" s="241"/>
    </row>
    <row r="3130" spans="1:3" x14ac:dyDescent="0.25">
      <c r="A3130" s="236" t="s">
        <v>358</v>
      </c>
      <c r="B3130" s="238">
        <v>0.67</v>
      </c>
      <c r="C3130" s="240">
        <v>0.14000000000000001</v>
      </c>
    </row>
    <row r="3131" spans="1:3" ht="15" customHeight="1" x14ac:dyDescent="0.25">
      <c r="A3131" s="237"/>
      <c r="B3131" s="239"/>
      <c r="C3131" s="241"/>
    </row>
    <row r="3132" spans="1:3" x14ac:dyDescent="0.25">
      <c r="A3132" s="236" t="s">
        <v>357</v>
      </c>
      <c r="B3132" s="238">
        <v>0.67</v>
      </c>
      <c r="C3132" s="240">
        <v>0.17</v>
      </c>
    </row>
    <row r="3133" spans="1:3" ht="15" customHeight="1" x14ac:dyDescent="0.25">
      <c r="A3133" s="237"/>
      <c r="B3133" s="239"/>
      <c r="C3133" s="241"/>
    </row>
    <row r="3134" spans="1:3" x14ac:dyDescent="0.25">
      <c r="A3134" s="236" t="s">
        <v>356</v>
      </c>
      <c r="B3134" s="238">
        <v>0.67</v>
      </c>
      <c r="C3134" s="240">
        <v>0.14000000000000001</v>
      </c>
    </row>
    <row r="3135" spans="1:3" ht="15" customHeight="1" x14ac:dyDescent="0.25">
      <c r="A3135" s="237"/>
      <c r="B3135" s="239"/>
      <c r="C3135" s="241"/>
    </row>
    <row r="3136" spans="1:3" x14ac:dyDescent="0.25">
      <c r="A3136" s="236" t="s">
        <v>355</v>
      </c>
      <c r="B3136" s="238">
        <v>0.67</v>
      </c>
      <c r="C3136" s="240">
        <v>0.14000000000000001</v>
      </c>
    </row>
    <row r="3137" spans="1:3" ht="15" customHeight="1" x14ac:dyDescent="0.25">
      <c r="A3137" s="237"/>
      <c r="B3137" s="239"/>
      <c r="C3137" s="241"/>
    </row>
    <row r="3138" spans="1:3" x14ac:dyDescent="0.25">
      <c r="A3138" s="236" t="s">
        <v>354</v>
      </c>
      <c r="B3138" s="238">
        <v>0.67</v>
      </c>
      <c r="C3138" s="240">
        <v>0.14000000000000001</v>
      </c>
    </row>
    <row r="3139" spans="1:3" ht="15" customHeight="1" x14ac:dyDescent="0.25">
      <c r="A3139" s="237"/>
      <c r="B3139" s="239"/>
      <c r="C3139" s="241"/>
    </row>
    <row r="3140" spans="1:3" x14ac:dyDescent="0.25">
      <c r="A3140" s="236" t="s">
        <v>353</v>
      </c>
      <c r="B3140" s="238">
        <v>0.67</v>
      </c>
      <c r="C3140" s="240">
        <v>0.16</v>
      </c>
    </row>
    <row r="3141" spans="1:3" ht="15" customHeight="1" x14ac:dyDescent="0.25">
      <c r="A3141" s="237"/>
      <c r="B3141" s="239"/>
      <c r="C3141" s="241"/>
    </row>
    <row r="3142" spans="1:3" x14ac:dyDescent="0.25">
      <c r="A3142" s="236" t="s">
        <v>352</v>
      </c>
      <c r="B3142" s="238">
        <v>0.67</v>
      </c>
      <c r="C3142" s="240">
        <v>0.12</v>
      </c>
    </row>
    <row r="3143" spans="1:3" ht="15" customHeight="1" x14ac:dyDescent="0.25">
      <c r="A3143" s="237"/>
      <c r="B3143" s="239"/>
      <c r="C3143" s="241"/>
    </row>
    <row r="3144" spans="1:3" x14ac:dyDescent="0.25">
      <c r="A3144" s="236" t="s">
        <v>351</v>
      </c>
      <c r="B3144" s="238">
        <v>0.67</v>
      </c>
      <c r="C3144" s="240">
        <v>0.14000000000000001</v>
      </c>
    </row>
    <row r="3145" spans="1:3" ht="15" customHeight="1" x14ac:dyDescent="0.25">
      <c r="A3145" s="237"/>
      <c r="B3145" s="239"/>
      <c r="C3145" s="241"/>
    </row>
    <row r="3146" spans="1:3" x14ac:dyDescent="0.25">
      <c r="A3146" s="236" t="s">
        <v>350</v>
      </c>
      <c r="B3146" s="238">
        <v>0.67</v>
      </c>
      <c r="C3146" s="240">
        <v>0.19</v>
      </c>
    </row>
    <row r="3147" spans="1:3" ht="15" customHeight="1" x14ac:dyDescent="0.25">
      <c r="A3147" s="237"/>
      <c r="B3147" s="239"/>
      <c r="C3147" s="241"/>
    </row>
    <row r="3148" spans="1:3" x14ac:dyDescent="0.25">
      <c r="A3148" s="236" t="s">
        <v>349</v>
      </c>
      <c r="B3148" s="238">
        <v>0.67</v>
      </c>
      <c r="C3148" s="240">
        <v>0.2</v>
      </c>
    </row>
    <row r="3149" spans="1:3" ht="15" customHeight="1" x14ac:dyDescent="0.25">
      <c r="A3149" s="237"/>
      <c r="B3149" s="239"/>
      <c r="C3149" s="241"/>
    </row>
    <row r="3150" spans="1:3" x14ac:dyDescent="0.25">
      <c r="A3150" s="236" t="s">
        <v>348</v>
      </c>
      <c r="B3150" s="238">
        <v>0.68</v>
      </c>
      <c r="C3150" s="240">
        <v>0.22</v>
      </c>
    </row>
    <row r="3151" spans="1:3" ht="15" customHeight="1" x14ac:dyDescent="0.25">
      <c r="A3151" s="237"/>
      <c r="B3151" s="239"/>
      <c r="C3151" s="241"/>
    </row>
    <row r="3152" spans="1:3" x14ac:dyDescent="0.25">
      <c r="A3152" s="236" t="s">
        <v>347</v>
      </c>
      <c r="B3152" s="238">
        <v>0.68</v>
      </c>
      <c r="C3152" s="240">
        <v>0.19</v>
      </c>
    </row>
    <row r="3153" spans="1:3" ht="15" customHeight="1" x14ac:dyDescent="0.25">
      <c r="A3153" s="237"/>
      <c r="B3153" s="239"/>
      <c r="C3153" s="241"/>
    </row>
    <row r="3154" spans="1:3" x14ac:dyDescent="0.25">
      <c r="A3154" s="236" t="s">
        <v>346</v>
      </c>
      <c r="B3154" s="238">
        <v>0.68</v>
      </c>
      <c r="C3154" s="240">
        <v>0.15</v>
      </c>
    </row>
    <row r="3155" spans="1:3" ht="15" customHeight="1" x14ac:dyDescent="0.25">
      <c r="A3155" s="237"/>
      <c r="B3155" s="239"/>
      <c r="C3155" s="241"/>
    </row>
    <row r="3156" spans="1:3" x14ac:dyDescent="0.25">
      <c r="A3156" s="236" t="s">
        <v>345</v>
      </c>
      <c r="B3156" s="238">
        <v>0.68</v>
      </c>
      <c r="C3156" s="240">
        <v>0.19</v>
      </c>
    </row>
    <row r="3157" spans="1:3" ht="15" customHeight="1" x14ac:dyDescent="0.25">
      <c r="A3157" s="237"/>
      <c r="B3157" s="239"/>
      <c r="C3157" s="241"/>
    </row>
    <row r="3158" spans="1:3" x14ac:dyDescent="0.25">
      <c r="A3158" s="236" t="s">
        <v>344</v>
      </c>
      <c r="B3158" s="238">
        <v>0.68</v>
      </c>
      <c r="C3158" s="240">
        <v>0.12</v>
      </c>
    </row>
    <row r="3159" spans="1:3" ht="15" customHeight="1" x14ac:dyDescent="0.25">
      <c r="A3159" s="237"/>
      <c r="B3159" s="239"/>
      <c r="C3159" s="241"/>
    </row>
    <row r="3160" spans="1:3" x14ac:dyDescent="0.25">
      <c r="A3160" s="236" t="s">
        <v>343</v>
      </c>
      <c r="B3160" s="238">
        <v>0.68</v>
      </c>
      <c r="C3160" s="240">
        <v>0.14000000000000001</v>
      </c>
    </row>
    <row r="3161" spans="1:3" ht="15" customHeight="1" x14ac:dyDescent="0.25">
      <c r="A3161" s="237"/>
      <c r="B3161" s="239"/>
      <c r="C3161" s="241"/>
    </row>
    <row r="3162" spans="1:3" x14ac:dyDescent="0.25">
      <c r="A3162" s="236" t="s">
        <v>342</v>
      </c>
      <c r="B3162" s="238">
        <v>0.68</v>
      </c>
      <c r="C3162" s="240">
        <v>0.19</v>
      </c>
    </row>
    <row r="3163" spans="1:3" ht="15" customHeight="1" x14ac:dyDescent="0.25">
      <c r="A3163" s="237"/>
      <c r="B3163" s="239"/>
      <c r="C3163" s="241"/>
    </row>
    <row r="3164" spans="1:3" x14ac:dyDescent="0.25">
      <c r="A3164" s="236" t="s">
        <v>341</v>
      </c>
      <c r="B3164" s="238">
        <v>0.69</v>
      </c>
      <c r="C3164" s="240">
        <v>0.17</v>
      </c>
    </row>
    <row r="3165" spans="1:3" ht="15" customHeight="1" x14ac:dyDescent="0.25">
      <c r="A3165" s="237"/>
      <c r="B3165" s="239"/>
      <c r="C3165" s="241"/>
    </row>
    <row r="3166" spans="1:3" x14ac:dyDescent="0.25">
      <c r="A3166" s="236" t="s">
        <v>340</v>
      </c>
      <c r="B3166" s="238">
        <v>0.69</v>
      </c>
      <c r="C3166" s="240">
        <v>0.16</v>
      </c>
    </row>
    <row r="3167" spans="1:3" ht="15" customHeight="1" x14ac:dyDescent="0.25">
      <c r="A3167" s="237"/>
      <c r="B3167" s="239"/>
      <c r="C3167" s="241"/>
    </row>
    <row r="3168" spans="1:3" x14ac:dyDescent="0.25">
      <c r="A3168" s="236" t="s">
        <v>339</v>
      </c>
      <c r="B3168" s="238">
        <v>0.69</v>
      </c>
      <c r="C3168" s="240">
        <v>0.09</v>
      </c>
    </row>
    <row r="3169" spans="1:3" ht="15" customHeight="1" x14ac:dyDescent="0.25">
      <c r="A3169" s="237"/>
      <c r="B3169" s="239"/>
      <c r="C3169" s="241"/>
    </row>
    <row r="3170" spans="1:3" x14ac:dyDescent="0.25">
      <c r="A3170" s="236" t="s">
        <v>338</v>
      </c>
      <c r="B3170" s="238">
        <v>0.69</v>
      </c>
      <c r="C3170" s="240">
        <v>0.12</v>
      </c>
    </row>
    <row r="3171" spans="1:3" ht="15" customHeight="1" x14ac:dyDescent="0.25">
      <c r="A3171" s="237"/>
      <c r="B3171" s="239"/>
      <c r="C3171" s="241"/>
    </row>
    <row r="3172" spans="1:3" x14ac:dyDescent="0.25">
      <c r="A3172" s="236" t="s">
        <v>337</v>
      </c>
      <c r="B3172" s="238">
        <v>0.69</v>
      </c>
      <c r="C3172" s="240">
        <v>0.15</v>
      </c>
    </row>
    <row r="3173" spans="1:3" ht="15" customHeight="1" x14ac:dyDescent="0.25">
      <c r="A3173" s="237"/>
      <c r="B3173" s="239"/>
      <c r="C3173" s="241"/>
    </row>
    <row r="3174" spans="1:3" x14ac:dyDescent="0.25">
      <c r="A3174" s="236" t="s">
        <v>336</v>
      </c>
      <c r="B3174" s="238">
        <v>0.69</v>
      </c>
      <c r="C3174" s="240">
        <v>0.17</v>
      </c>
    </row>
    <row r="3175" spans="1:3" ht="15" customHeight="1" x14ac:dyDescent="0.25">
      <c r="A3175" s="237"/>
      <c r="B3175" s="239"/>
      <c r="C3175" s="241"/>
    </row>
    <row r="3176" spans="1:3" x14ac:dyDescent="0.25">
      <c r="A3176" s="236" t="s">
        <v>335</v>
      </c>
      <c r="B3176" s="238">
        <v>0.69</v>
      </c>
      <c r="C3176" s="240">
        <v>0.17</v>
      </c>
    </row>
    <row r="3177" spans="1:3" ht="15" customHeight="1" x14ac:dyDescent="0.25">
      <c r="A3177" s="237"/>
      <c r="B3177" s="239"/>
      <c r="C3177" s="241"/>
    </row>
    <row r="3178" spans="1:3" x14ac:dyDescent="0.25">
      <c r="A3178" s="236" t="s">
        <v>334</v>
      </c>
      <c r="B3178" s="238">
        <v>0.7</v>
      </c>
      <c r="C3178" s="240">
        <v>0.14000000000000001</v>
      </c>
    </row>
    <row r="3179" spans="1:3" ht="15" customHeight="1" x14ac:dyDescent="0.25">
      <c r="A3179" s="237"/>
      <c r="B3179" s="239"/>
      <c r="C3179" s="241"/>
    </row>
    <row r="3180" spans="1:3" x14ac:dyDescent="0.25">
      <c r="A3180" s="236" t="s">
        <v>333</v>
      </c>
      <c r="B3180" s="238">
        <v>0.7</v>
      </c>
      <c r="C3180" s="240">
        <v>0.18</v>
      </c>
    </row>
    <row r="3181" spans="1:3" ht="15" customHeight="1" x14ac:dyDescent="0.25">
      <c r="A3181" s="237"/>
      <c r="B3181" s="239"/>
      <c r="C3181" s="241"/>
    </row>
    <row r="3182" spans="1:3" x14ac:dyDescent="0.25">
      <c r="A3182" s="236" t="s">
        <v>332</v>
      </c>
      <c r="B3182" s="238">
        <v>0.7</v>
      </c>
      <c r="C3182" s="240">
        <v>0.19</v>
      </c>
    </row>
    <row r="3183" spans="1:3" ht="15" customHeight="1" x14ac:dyDescent="0.25">
      <c r="A3183" s="237"/>
      <c r="B3183" s="239"/>
      <c r="C3183" s="241"/>
    </row>
    <row r="3184" spans="1:3" x14ac:dyDescent="0.25">
      <c r="A3184" s="236" t="s">
        <v>331</v>
      </c>
      <c r="B3184" s="238">
        <v>0.7</v>
      </c>
      <c r="C3184" s="240">
        <v>0.12</v>
      </c>
    </row>
    <row r="3185" spans="1:3" ht="15" customHeight="1" x14ac:dyDescent="0.25">
      <c r="A3185" s="237"/>
      <c r="B3185" s="239"/>
      <c r="C3185" s="241"/>
    </row>
    <row r="3186" spans="1:3" x14ac:dyDescent="0.25">
      <c r="A3186" s="236" t="s">
        <v>330</v>
      </c>
      <c r="B3186" s="238">
        <v>0.7</v>
      </c>
      <c r="C3186" s="240">
        <v>0.17</v>
      </c>
    </row>
    <row r="3187" spans="1:3" ht="15" customHeight="1" x14ac:dyDescent="0.25">
      <c r="A3187" s="237"/>
      <c r="B3187" s="239"/>
      <c r="C3187" s="241"/>
    </row>
    <row r="3188" spans="1:3" x14ac:dyDescent="0.25">
      <c r="A3188" s="236" t="s">
        <v>329</v>
      </c>
      <c r="B3188" s="238">
        <v>0.7</v>
      </c>
      <c r="C3188" s="240">
        <v>0.16</v>
      </c>
    </row>
    <row r="3189" spans="1:3" ht="15" customHeight="1" x14ac:dyDescent="0.25">
      <c r="A3189" s="237"/>
      <c r="B3189" s="239"/>
      <c r="C3189" s="241"/>
    </row>
    <row r="3190" spans="1:3" x14ac:dyDescent="0.25">
      <c r="A3190" s="236" t="s">
        <v>328</v>
      </c>
      <c r="B3190" s="238">
        <v>0.7</v>
      </c>
      <c r="C3190" s="240">
        <v>0.2</v>
      </c>
    </row>
    <row r="3191" spans="1:3" ht="15" customHeight="1" x14ac:dyDescent="0.25">
      <c r="A3191" s="237"/>
      <c r="B3191" s="239"/>
      <c r="C3191" s="241"/>
    </row>
    <row r="3192" spans="1:3" x14ac:dyDescent="0.25">
      <c r="A3192" s="236" t="s">
        <v>327</v>
      </c>
      <c r="B3192" s="238">
        <v>0.7</v>
      </c>
      <c r="C3192" s="240">
        <v>0.28000000000000003</v>
      </c>
    </row>
    <row r="3193" spans="1:3" ht="15" customHeight="1" x14ac:dyDescent="0.25">
      <c r="A3193" s="237"/>
      <c r="B3193" s="239"/>
      <c r="C3193" s="241"/>
    </row>
    <row r="3194" spans="1:3" x14ac:dyDescent="0.25">
      <c r="A3194" s="236" t="s">
        <v>326</v>
      </c>
      <c r="B3194" s="238">
        <v>0.7</v>
      </c>
      <c r="C3194" s="240">
        <v>0.28999999999999998</v>
      </c>
    </row>
    <row r="3195" spans="1:3" ht="15" customHeight="1" x14ac:dyDescent="0.25">
      <c r="A3195" s="237"/>
      <c r="B3195" s="239"/>
      <c r="C3195" s="241"/>
    </row>
    <row r="3196" spans="1:3" x14ac:dyDescent="0.25">
      <c r="A3196" s="236" t="s">
        <v>325</v>
      </c>
      <c r="B3196" s="238">
        <v>0.7</v>
      </c>
      <c r="C3196" s="240">
        <v>0.28000000000000003</v>
      </c>
    </row>
    <row r="3197" spans="1:3" ht="15" customHeight="1" x14ac:dyDescent="0.25">
      <c r="A3197" s="237"/>
      <c r="B3197" s="239"/>
      <c r="C3197" s="241"/>
    </row>
    <row r="3198" spans="1:3" x14ac:dyDescent="0.25">
      <c r="A3198" s="236" t="s">
        <v>324</v>
      </c>
      <c r="B3198" s="238">
        <v>0.7</v>
      </c>
      <c r="C3198" s="240">
        <v>0.25</v>
      </c>
    </row>
    <row r="3199" spans="1:3" ht="15" customHeight="1" x14ac:dyDescent="0.25">
      <c r="A3199" s="237"/>
      <c r="B3199" s="239"/>
      <c r="C3199" s="241"/>
    </row>
    <row r="3200" spans="1:3" x14ac:dyDescent="0.25">
      <c r="A3200" s="236" t="s">
        <v>323</v>
      </c>
      <c r="B3200" s="238">
        <v>0.7</v>
      </c>
      <c r="C3200" s="240">
        <v>0.24</v>
      </c>
    </row>
    <row r="3201" spans="1:3" ht="15" customHeight="1" x14ac:dyDescent="0.25">
      <c r="A3201" s="237"/>
      <c r="B3201" s="239"/>
      <c r="C3201" s="241"/>
    </row>
    <row r="3202" spans="1:3" x14ac:dyDescent="0.25">
      <c r="A3202" s="236" t="s">
        <v>322</v>
      </c>
      <c r="B3202" s="238">
        <v>0.7</v>
      </c>
      <c r="C3202" s="240">
        <v>0.21</v>
      </c>
    </row>
    <row r="3203" spans="1:3" ht="15" customHeight="1" x14ac:dyDescent="0.25">
      <c r="A3203" s="237"/>
      <c r="B3203" s="239"/>
      <c r="C3203" s="241"/>
    </row>
    <row r="3204" spans="1:3" x14ac:dyDescent="0.25">
      <c r="A3204" s="236" t="s">
        <v>321</v>
      </c>
      <c r="B3204" s="238">
        <v>0.7</v>
      </c>
      <c r="C3204" s="240">
        <v>0.13</v>
      </c>
    </row>
    <row r="3205" spans="1:3" ht="15" customHeight="1" x14ac:dyDescent="0.25">
      <c r="A3205" s="237"/>
      <c r="B3205" s="239"/>
      <c r="C3205" s="241"/>
    </row>
    <row r="3206" spans="1:3" x14ac:dyDescent="0.25">
      <c r="A3206" s="236" t="s">
        <v>320</v>
      </c>
      <c r="B3206" s="238">
        <v>0.71</v>
      </c>
      <c r="C3206" s="240">
        <v>0.13</v>
      </c>
    </row>
    <row r="3207" spans="1:3" ht="15" customHeight="1" x14ac:dyDescent="0.25">
      <c r="A3207" s="237"/>
      <c r="B3207" s="239"/>
      <c r="C3207" s="241"/>
    </row>
    <row r="3208" spans="1:3" x14ac:dyDescent="0.25">
      <c r="A3208" s="236" t="s">
        <v>319</v>
      </c>
      <c r="B3208" s="238">
        <v>0.71</v>
      </c>
      <c r="C3208" s="240">
        <v>0.16</v>
      </c>
    </row>
    <row r="3209" spans="1:3" ht="15" customHeight="1" x14ac:dyDescent="0.25">
      <c r="A3209" s="237"/>
      <c r="B3209" s="239"/>
      <c r="C3209" s="241"/>
    </row>
    <row r="3210" spans="1:3" x14ac:dyDescent="0.25">
      <c r="A3210" s="236" t="s">
        <v>318</v>
      </c>
      <c r="B3210" s="238">
        <v>0.71</v>
      </c>
      <c r="C3210" s="240">
        <v>0.17</v>
      </c>
    </row>
    <row r="3211" spans="1:3" ht="15" customHeight="1" x14ac:dyDescent="0.25">
      <c r="A3211" s="237"/>
      <c r="B3211" s="239"/>
      <c r="C3211" s="241"/>
    </row>
    <row r="3212" spans="1:3" x14ac:dyDescent="0.25">
      <c r="A3212" s="236" t="s">
        <v>317</v>
      </c>
      <c r="B3212" s="238">
        <v>0.71</v>
      </c>
      <c r="C3212" s="240">
        <v>0.18</v>
      </c>
    </row>
    <row r="3213" spans="1:3" ht="15" customHeight="1" x14ac:dyDescent="0.25">
      <c r="A3213" s="237"/>
      <c r="B3213" s="239"/>
      <c r="C3213" s="241"/>
    </row>
    <row r="3214" spans="1:3" x14ac:dyDescent="0.25">
      <c r="A3214" s="236" t="s">
        <v>316</v>
      </c>
      <c r="B3214" s="238">
        <v>0.71</v>
      </c>
      <c r="C3214" s="240">
        <v>0.16</v>
      </c>
    </row>
    <row r="3215" spans="1:3" ht="15" customHeight="1" x14ac:dyDescent="0.25">
      <c r="A3215" s="237"/>
      <c r="B3215" s="239"/>
      <c r="C3215" s="241"/>
    </row>
    <row r="3216" spans="1:3" x14ac:dyDescent="0.25">
      <c r="A3216" s="236" t="s">
        <v>315</v>
      </c>
      <c r="B3216" s="238">
        <v>0.71</v>
      </c>
      <c r="C3216" s="240">
        <v>0.23</v>
      </c>
    </row>
    <row r="3217" spans="1:3" ht="15" customHeight="1" x14ac:dyDescent="0.25">
      <c r="A3217" s="237"/>
      <c r="B3217" s="239"/>
      <c r="C3217" s="241"/>
    </row>
    <row r="3218" spans="1:3" x14ac:dyDescent="0.25">
      <c r="A3218" s="236" t="s">
        <v>314</v>
      </c>
      <c r="B3218" s="238">
        <v>0.71</v>
      </c>
      <c r="C3218" s="240">
        <v>0.27</v>
      </c>
    </row>
    <row r="3219" spans="1:3" ht="15" customHeight="1" x14ac:dyDescent="0.25">
      <c r="A3219" s="237"/>
      <c r="B3219" s="239"/>
      <c r="C3219" s="241"/>
    </row>
    <row r="3220" spans="1:3" x14ac:dyDescent="0.25">
      <c r="A3220" s="236" t="s">
        <v>313</v>
      </c>
      <c r="B3220" s="238">
        <v>0.71</v>
      </c>
      <c r="C3220" s="240">
        <v>0.28000000000000003</v>
      </c>
    </row>
    <row r="3221" spans="1:3" ht="15" customHeight="1" x14ac:dyDescent="0.25">
      <c r="A3221" s="237"/>
      <c r="B3221" s="239"/>
      <c r="C3221" s="241"/>
    </row>
    <row r="3222" spans="1:3" x14ac:dyDescent="0.25">
      <c r="A3222" s="236" t="s">
        <v>312</v>
      </c>
      <c r="B3222" s="238">
        <v>0.71</v>
      </c>
      <c r="C3222" s="240">
        <v>0.28999999999999998</v>
      </c>
    </row>
    <row r="3223" spans="1:3" ht="15" customHeight="1" x14ac:dyDescent="0.25">
      <c r="A3223" s="237"/>
      <c r="B3223" s="239"/>
      <c r="C3223" s="241"/>
    </row>
    <row r="3224" spans="1:3" x14ac:dyDescent="0.25">
      <c r="A3224" s="236" t="s">
        <v>311</v>
      </c>
      <c r="B3224" s="238">
        <v>0.71</v>
      </c>
      <c r="C3224" s="240">
        <v>0.28999999999999998</v>
      </c>
    </row>
    <row r="3225" spans="1:3" ht="15" customHeight="1" x14ac:dyDescent="0.25">
      <c r="A3225" s="237"/>
      <c r="B3225" s="239"/>
      <c r="C3225" s="241"/>
    </row>
    <row r="3226" spans="1:3" x14ac:dyDescent="0.25">
      <c r="A3226" s="236" t="s">
        <v>310</v>
      </c>
      <c r="B3226" s="238">
        <v>0.71</v>
      </c>
      <c r="C3226" s="240">
        <v>0.27</v>
      </c>
    </row>
    <row r="3227" spans="1:3" ht="15" customHeight="1" x14ac:dyDescent="0.25">
      <c r="A3227" s="237"/>
      <c r="B3227" s="239"/>
      <c r="C3227" s="241"/>
    </row>
    <row r="3228" spans="1:3" x14ac:dyDescent="0.25">
      <c r="A3228" s="236" t="s">
        <v>309</v>
      </c>
      <c r="B3228" s="238">
        <v>0.71</v>
      </c>
      <c r="C3228" s="240">
        <v>0.21</v>
      </c>
    </row>
    <row r="3229" spans="1:3" ht="15" customHeight="1" x14ac:dyDescent="0.25">
      <c r="A3229" s="237"/>
      <c r="B3229" s="239"/>
      <c r="C3229" s="241"/>
    </row>
    <row r="3230" spans="1:3" x14ac:dyDescent="0.25">
      <c r="A3230" s="236" t="s">
        <v>308</v>
      </c>
      <c r="B3230" s="238">
        <v>0.71</v>
      </c>
      <c r="C3230" s="240">
        <v>0.18</v>
      </c>
    </row>
    <row r="3231" spans="1:3" ht="15" customHeight="1" x14ac:dyDescent="0.25">
      <c r="A3231" s="237"/>
      <c r="B3231" s="239"/>
      <c r="C3231" s="241"/>
    </row>
    <row r="3232" spans="1:3" x14ac:dyDescent="0.25">
      <c r="A3232" s="236" t="s">
        <v>307</v>
      </c>
      <c r="B3232" s="238">
        <v>0.71</v>
      </c>
      <c r="C3232" s="240">
        <v>0.18</v>
      </c>
    </row>
    <row r="3233" spans="1:3" ht="15" customHeight="1" x14ac:dyDescent="0.25">
      <c r="A3233" s="237"/>
      <c r="B3233" s="239"/>
      <c r="C3233" s="241"/>
    </row>
    <row r="3234" spans="1:3" x14ac:dyDescent="0.25">
      <c r="A3234" s="236" t="s">
        <v>306</v>
      </c>
      <c r="B3234" s="238">
        <v>0.71</v>
      </c>
      <c r="C3234" s="240">
        <v>0.18</v>
      </c>
    </row>
    <row r="3235" spans="1:3" ht="15" customHeight="1" x14ac:dyDescent="0.25">
      <c r="A3235" s="237"/>
      <c r="B3235" s="239"/>
      <c r="C3235" s="241"/>
    </row>
    <row r="3236" spans="1:3" x14ac:dyDescent="0.25">
      <c r="A3236" s="236" t="s">
        <v>305</v>
      </c>
      <c r="B3236" s="238">
        <v>0.71</v>
      </c>
      <c r="C3236" s="240">
        <v>0.18</v>
      </c>
    </row>
    <row r="3237" spans="1:3" ht="15" customHeight="1" x14ac:dyDescent="0.25">
      <c r="A3237" s="237"/>
      <c r="B3237" s="239"/>
      <c r="C3237" s="241"/>
    </row>
    <row r="3238" spans="1:3" x14ac:dyDescent="0.25">
      <c r="A3238" s="236" t="s">
        <v>304</v>
      </c>
      <c r="B3238" s="238">
        <v>0.71</v>
      </c>
      <c r="C3238" s="240">
        <v>0.08</v>
      </c>
    </row>
    <row r="3239" spans="1:3" ht="15" customHeight="1" x14ac:dyDescent="0.25">
      <c r="A3239" s="237"/>
      <c r="B3239" s="239"/>
      <c r="C3239" s="241"/>
    </row>
    <row r="3240" spans="1:3" x14ac:dyDescent="0.25">
      <c r="A3240" s="236" t="s">
        <v>303</v>
      </c>
      <c r="B3240" s="238">
        <v>0.71</v>
      </c>
      <c r="C3240" s="240">
        <v>0.13</v>
      </c>
    </row>
    <row r="3241" spans="1:3" ht="15" customHeight="1" x14ac:dyDescent="0.25">
      <c r="A3241" s="237"/>
      <c r="B3241" s="239"/>
      <c r="C3241" s="241"/>
    </row>
    <row r="3242" spans="1:3" x14ac:dyDescent="0.25">
      <c r="A3242" s="236" t="s">
        <v>302</v>
      </c>
      <c r="B3242" s="238">
        <v>0.71</v>
      </c>
      <c r="C3242" s="240">
        <v>0.05</v>
      </c>
    </row>
    <row r="3243" spans="1:3" ht="15" customHeight="1" x14ac:dyDescent="0.25">
      <c r="A3243" s="237"/>
      <c r="B3243" s="239"/>
      <c r="C3243" s="241"/>
    </row>
    <row r="3244" spans="1:3" x14ac:dyDescent="0.25">
      <c r="A3244" s="236" t="s">
        <v>301</v>
      </c>
      <c r="B3244" s="238">
        <v>0.71</v>
      </c>
      <c r="C3244" s="240">
        <v>0.15</v>
      </c>
    </row>
    <row r="3245" spans="1:3" ht="15" customHeight="1" x14ac:dyDescent="0.25">
      <c r="A3245" s="237"/>
      <c r="B3245" s="239"/>
      <c r="C3245" s="241"/>
    </row>
    <row r="3246" spans="1:3" x14ac:dyDescent="0.25">
      <c r="A3246" s="236" t="s">
        <v>300</v>
      </c>
      <c r="B3246" s="238">
        <v>0.71</v>
      </c>
      <c r="C3246" s="240">
        <v>0.2</v>
      </c>
    </row>
    <row r="3247" spans="1:3" ht="15" customHeight="1" x14ac:dyDescent="0.25">
      <c r="A3247" s="237"/>
      <c r="B3247" s="239"/>
      <c r="C3247" s="241"/>
    </row>
    <row r="3248" spans="1:3" x14ac:dyDescent="0.25">
      <c r="A3248" s="236" t="s">
        <v>299</v>
      </c>
      <c r="B3248" s="238">
        <v>0.72</v>
      </c>
      <c r="C3248" s="240">
        <v>0.2</v>
      </c>
    </row>
    <row r="3249" spans="1:3" ht="15" customHeight="1" x14ac:dyDescent="0.25">
      <c r="A3249" s="237"/>
      <c r="B3249" s="239"/>
      <c r="C3249" s="241"/>
    </row>
    <row r="3250" spans="1:3" x14ac:dyDescent="0.25">
      <c r="A3250" s="236" t="s">
        <v>298</v>
      </c>
      <c r="B3250" s="238">
        <v>0.72</v>
      </c>
      <c r="C3250" s="240">
        <v>0.18</v>
      </c>
    </row>
    <row r="3251" spans="1:3" ht="15" customHeight="1" x14ac:dyDescent="0.25">
      <c r="A3251" s="237"/>
      <c r="B3251" s="239"/>
      <c r="C3251" s="241"/>
    </row>
    <row r="3252" spans="1:3" x14ac:dyDescent="0.25">
      <c r="A3252" s="236" t="s">
        <v>297</v>
      </c>
      <c r="B3252" s="238">
        <v>0.72</v>
      </c>
      <c r="C3252" s="240">
        <v>0.18</v>
      </c>
    </row>
    <row r="3253" spans="1:3" ht="15" customHeight="1" x14ac:dyDescent="0.25">
      <c r="A3253" s="237"/>
      <c r="B3253" s="239"/>
      <c r="C3253" s="241"/>
    </row>
    <row r="3254" spans="1:3" x14ac:dyDescent="0.25">
      <c r="A3254" s="236" t="s">
        <v>296</v>
      </c>
      <c r="B3254" s="238">
        <v>0.72</v>
      </c>
      <c r="C3254" s="240">
        <v>0.21</v>
      </c>
    </row>
    <row r="3255" spans="1:3" ht="15" customHeight="1" x14ac:dyDescent="0.25">
      <c r="A3255" s="237"/>
      <c r="B3255" s="239"/>
      <c r="C3255" s="241"/>
    </row>
    <row r="3256" spans="1:3" x14ac:dyDescent="0.25">
      <c r="A3256" s="236" t="s">
        <v>295</v>
      </c>
      <c r="B3256" s="238">
        <v>0.72</v>
      </c>
      <c r="C3256" s="240">
        <v>0.22</v>
      </c>
    </row>
    <row r="3257" spans="1:3" ht="15" customHeight="1" x14ac:dyDescent="0.25">
      <c r="A3257" s="237"/>
      <c r="B3257" s="239"/>
      <c r="C3257" s="241"/>
    </row>
    <row r="3258" spans="1:3" x14ac:dyDescent="0.25">
      <c r="A3258" s="236" t="s">
        <v>294</v>
      </c>
      <c r="B3258" s="238">
        <v>0.72</v>
      </c>
      <c r="C3258" s="240">
        <v>0.21</v>
      </c>
    </row>
    <row r="3259" spans="1:3" ht="15" customHeight="1" x14ac:dyDescent="0.25">
      <c r="A3259" s="237"/>
      <c r="B3259" s="239"/>
      <c r="C3259" s="241"/>
    </row>
    <row r="3260" spans="1:3" x14ac:dyDescent="0.25">
      <c r="A3260" s="236" t="s">
        <v>293</v>
      </c>
      <c r="B3260" s="238">
        <v>0.72</v>
      </c>
      <c r="C3260" s="240">
        <v>0.19</v>
      </c>
    </row>
    <row r="3261" spans="1:3" ht="15" customHeight="1" x14ac:dyDescent="0.25">
      <c r="A3261" s="237"/>
      <c r="B3261" s="239"/>
      <c r="C3261" s="241"/>
    </row>
    <row r="3262" spans="1:3" x14ac:dyDescent="0.25">
      <c r="A3262" s="236" t="s">
        <v>292</v>
      </c>
      <c r="B3262" s="238">
        <v>0.72</v>
      </c>
      <c r="C3262" s="240">
        <v>0.23</v>
      </c>
    </row>
    <row r="3263" spans="1:3" ht="15" customHeight="1" x14ac:dyDescent="0.25">
      <c r="A3263" s="237"/>
      <c r="B3263" s="239"/>
      <c r="C3263" s="241"/>
    </row>
    <row r="3264" spans="1:3" x14ac:dyDescent="0.25">
      <c r="A3264" s="236" t="s">
        <v>291</v>
      </c>
      <c r="B3264" s="238">
        <v>0.72</v>
      </c>
      <c r="C3264" s="240">
        <v>0.21</v>
      </c>
    </row>
    <row r="3265" spans="1:3" ht="15" customHeight="1" x14ac:dyDescent="0.25">
      <c r="A3265" s="237"/>
      <c r="B3265" s="239"/>
      <c r="C3265" s="241"/>
    </row>
    <row r="3266" spans="1:3" x14ac:dyDescent="0.25">
      <c r="A3266" s="236" t="s">
        <v>290</v>
      </c>
      <c r="B3266" s="238">
        <v>0.72</v>
      </c>
      <c r="C3266" s="240">
        <v>0.21</v>
      </c>
    </row>
    <row r="3267" spans="1:3" ht="15" customHeight="1" x14ac:dyDescent="0.25">
      <c r="A3267" s="237"/>
      <c r="B3267" s="239"/>
      <c r="C3267" s="241"/>
    </row>
    <row r="3268" spans="1:3" x14ac:dyDescent="0.25">
      <c r="A3268" s="236" t="s">
        <v>289</v>
      </c>
      <c r="B3268" s="238">
        <v>0.72</v>
      </c>
      <c r="C3268" s="240">
        <v>0.17</v>
      </c>
    </row>
    <row r="3269" spans="1:3" ht="15" customHeight="1" x14ac:dyDescent="0.25">
      <c r="A3269" s="237"/>
      <c r="B3269" s="239"/>
      <c r="C3269" s="241"/>
    </row>
    <row r="3270" spans="1:3" x14ac:dyDescent="0.25">
      <c r="A3270" s="236" t="s">
        <v>288</v>
      </c>
      <c r="B3270" s="238">
        <v>0.72</v>
      </c>
      <c r="C3270" s="240">
        <v>0.17</v>
      </c>
    </row>
    <row r="3271" spans="1:3" ht="15" customHeight="1" x14ac:dyDescent="0.25">
      <c r="A3271" s="237"/>
      <c r="B3271" s="239"/>
      <c r="C3271" s="241"/>
    </row>
    <row r="3272" spans="1:3" x14ac:dyDescent="0.25">
      <c r="A3272" s="236" t="s">
        <v>287</v>
      </c>
      <c r="B3272" s="238">
        <v>0.72</v>
      </c>
      <c r="C3272" s="240">
        <v>0.19</v>
      </c>
    </row>
    <row r="3273" spans="1:3" ht="15" customHeight="1" x14ac:dyDescent="0.25">
      <c r="A3273" s="237"/>
      <c r="B3273" s="239"/>
      <c r="C3273" s="241"/>
    </row>
    <row r="3274" spans="1:3" x14ac:dyDescent="0.25">
      <c r="A3274" s="236" t="s">
        <v>286</v>
      </c>
      <c r="B3274" s="238">
        <v>0.72</v>
      </c>
      <c r="C3274" s="240">
        <v>0.13</v>
      </c>
    </row>
    <row r="3275" spans="1:3" ht="15" customHeight="1" x14ac:dyDescent="0.25">
      <c r="A3275" s="237"/>
      <c r="B3275" s="239"/>
      <c r="C3275" s="241"/>
    </row>
    <row r="3276" spans="1:3" x14ac:dyDescent="0.25">
      <c r="A3276" s="236" t="s">
        <v>285</v>
      </c>
      <c r="B3276" s="238">
        <v>0.72</v>
      </c>
      <c r="C3276" s="240">
        <v>7.0000000000000007E-2</v>
      </c>
    </row>
    <row r="3277" spans="1:3" ht="15" customHeight="1" x14ac:dyDescent="0.25">
      <c r="A3277" s="237"/>
      <c r="B3277" s="239"/>
      <c r="C3277" s="241"/>
    </row>
    <row r="3278" spans="1:3" x14ac:dyDescent="0.25">
      <c r="A3278" s="236" t="s">
        <v>284</v>
      </c>
      <c r="B3278" s="238">
        <v>0.72</v>
      </c>
      <c r="C3278" s="240">
        <v>0.2</v>
      </c>
    </row>
    <row r="3279" spans="1:3" ht="15" customHeight="1" x14ac:dyDescent="0.25">
      <c r="A3279" s="237"/>
      <c r="B3279" s="239"/>
      <c r="C3279" s="241"/>
    </row>
    <row r="3280" spans="1:3" x14ac:dyDescent="0.25">
      <c r="A3280" s="236" t="s">
        <v>283</v>
      </c>
      <c r="B3280" s="238">
        <v>0.72</v>
      </c>
      <c r="C3280" s="240">
        <v>0.21</v>
      </c>
    </row>
    <row r="3281" spans="1:3" ht="15" customHeight="1" x14ac:dyDescent="0.25">
      <c r="A3281" s="237"/>
      <c r="B3281" s="239"/>
      <c r="C3281" s="241"/>
    </row>
    <row r="3282" spans="1:3" x14ac:dyDescent="0.25">
      <c r="A3282" s="236" t="s">
        <v>282</v>
      </c>
      <c r="B3282" s="238">
        <v>0.72</v>
      </c>
      <c r="C3282" s="240">
        <v>0.21</v>
      </c>
    </row>
    <row r="3283" spans="1:3" ht="15" customHeight="1" x14ac:dyDescent="0.25">
      <c r="A3283" s="237"/>
      <c r="B3283" s="239"/>
      <c r="C3283" s="241"/>
    </row>
    <row r="3284" spans="1:3" x14ac:dyDescent="0.25">
      <c r="A3284" s="236" t="s">
        <v>281</v>
      </c>
      <c r="B3284" s="238">
        <v>0.72</v>
      </c>
      <c r="C3284" s="240">
        <v>0.2</v>
      </c>
    </row>
    <row r="3285" spans="1:3" ht="15" customHeight="1" x14ac:dyDescent="0.25">
      <c r="A3285" s="237"/>
      <c r="B3285" s="239"/>
      <c r="C3285" s="241"/>
    </row>
    <row r="3286" spans="1:3" x14ac:dyDescent="0.25">
      <c r="A3286" s="236" t="s">
        <v>280</v>
      </c>
      <c r="B3286" s="238">
        <v>0.72</v>
      </c>
      <c r="C3286" s="240">
        <v>0.2</v>
      </c>
    </row>
    <row r="3287" spans="1:3" ht="15" customHeight="1" x14ac:dyDescent="0.25">
      <c r="A3287" s="237"/>
      <c r="B3287" s="239"/>
      <c r="C3287" s="241"/>
    </row>
    <row r="3288" spans="1:3" x14ac:dyDescent="0.25">
      <c r="A3288" s="236" t="s">
        <v>279</v>
      </c>
      <c r="B3288" s="238">
        <v>0.72</v>
      </c>
      <c r="C3288" s="240">
        <v>0.2</v>
      </c>
    </row>
    <row r="3289" spans="1:3" ht="15" customHeight="1" x14ac:dyDescent="0.25">
      <c r="A3289" s="237"/>
      <c r="B3289" s="239"/>
      <c r="C3289" s="241"/>
    </row>
    <row r="3290" spans="1:3" x14ac:dyDescent="0.25">
      <c r="A3290" s="236" t="s">
        <v>278</v>
      </c>
      <c r="B3290" s="238">
        <v>0.72</v>
      </c>
      <c r="C3290" s="240">
        <v>0.19</v>
      </c>
    </row>
    <row r="3291" spans="1:3" ht="15" customHeight="1" x14ac:dyDescent="0.25">
      <c r="A3291" s="237"/>
      <c r="B3291" s="239"/>
      <c r="C3291" s="241"/>
    </row>
    <row r="3292" spans="1:3" x14ac:dyDescent="0.25">
      <c r="A3292" s="236" t="s">
        <v>277</v>
      </c>
      <c r="B3292" s="238">
        <v>0.72</v>
      </c>
      <c r="C3292" s="240">
        <v>0.2</v>
      </c>
    </row>
    <row r="3293" spans="1:3" ht="15" customHeight="1" x14ac:dyDescent="0.25">
      <c r="A3293" s="237"/>
      <c r="B3293" s="239"/>
      <c r="C3293" s="241"/>
    </row>
    <row r="3294" spans="1:3" x14ac:dyDescent="0.25">
      <c r="A3294" s="236" t="s">
        <v>276</v>
      </c>
      <c r="B3294" s="238">
        <v>0.72</v>
      </c>
      <c r="C3294" s="240">
        <v>0.21</v>
      </c>
    </row>
    <row r="3295" spans="1:3" ht="15" customHeight="1" x14ac:dyDescent="0.25">
      <c r="A3295" s="237"/>
      <c r="B3295" s="239"/>
      <c r="C3295" s="241"/>
    </row>
    <row r="3296" spans="1:3" x14ac:dyDescent="0.25">
      <c r="A3296" s="236" t="s">
        <v>275</v>
      </c>
      <c r="B3296" s="238">
        <v>0.72</v>
      </c>
      <c r="C3296" s="240">
        <v>0.21</v>
      </c>
    </row>
    <row r="3297" spans="1:3" ht="15" customHeight="1" x14ac:dyDescent="0.25">
      <c r="A3297" s="237"/>
      <c r="B3297" s="239"/>
      <c r="C3297" s="241"/>
    </row>
    <row r="3298" spans="1:3" x14ac:dyDescent="0.25">
      <c r="A3298" s="236" t="s">
        <v>274</v>
      </c>
      <c r="B3298" s="238">
        <v>0.72</v>
      </c>
      <c r="C3298" s="240">
        <v>0.2</v>
      </c>
    </row>
    <row r="3299" spans="1:3" ht="15" customHeight="1" x14ac:dyDescent="0.25">
      <c r="A3299" s="237"/>
      <c r="B3299" s="239"/>
      <c r="C3299" s="241"/>
    </row>
    <row r="3300" spans="1:3" x14ac:dyDescent="0.25">
      <c r="A3300" s="236" t="s">
        <v>273</v>
      </c>
      <c r="B3300" s="238">
        <v>0.72</v>
      </c>
      <c r="C3300" s="240">
        <v>0.2</v>
      </c>
    </row>
    <row r="3301" spans="1:3" ht="15" customHeight="1" x14ac:dyDescent="0.25">
      <c r="A3301" s="237"/>
      <c r="B3301" s="239"/>
      <c r="C3301" s="241"/>
    </row>
    <row r="3302" spans="1:3" x14ac:dyDescent="0.25">
      <c r="A3302" s="236" t="s">
        <v>272</v>
      </c>
      <c r="B3302" s="238">
        <v>0.72</v>
      </c>
      <c r="C3302" s="240">
        <v>0.18</v>
      </c>
    </row>
    <row r="3303" spans="1:3" ht="15" customHeight="1" x14ac:dyDescent="0.25">
      <c r="A3303" s="237"/>
      <c r="B3303" s="239"/>
      <c r="C3303" s="241"/>
    </row>
    <row r="3304" spans="1:3" x14ac:dyDescent="0.25">
      <c r="A3304" s="236" t="s">
        <v>271</v>
      </c>
      <c r="B3304" s="238">
        <v>0.72</v>
      </c>
      <c r="C3304" s="240">
        <v>0.18</v>
      </c>
    </row>
    <row r="3305" spans="1:3" ht="15" customHeight="1" x14ac:dyDescent="0.25">
      <c r="A3305" s="237"/>
      <c r="B3305" s="239"/>
      <c r="C3305" s="241"/>
    </row>
    <row r="3306" spans="1:3" x14ac:dyDescent="0.25">
      <c r="A3306" s="236" t="s">
        <v>270</v>
      </c>
      <c r="B3306" s="238">
        <v>0.72</v>
      </c>
      <c r="C3306" s="240">
        <v>0.14000000000000001</v>
      </c>
    </row>
    <row r="3307" spans="1:3" ht="15" customHeight="1" x14ac:dyDescent="0.25">
      <c r="A3307" s="237"/>
      <c r="B3307" s="239"/>
      <c r="C3307" s="241"/>
    </row>
    <row r="3308" spans="1:3" x14ac:dyDescent="0.25">
      <c r="A3308" s="236" t="s">
        <v>269</v>
      </c>
      <c r="B3308" s="238">
        <v>0.72</v>
      </c>
      <c r="C3308" s="240">
        <v>0.15</v>
      </c>
    </row>
    <row r="3309" spans="1:3" ht="15" customHeight="1" x14ac:dyDescent="0.25">
      <c r="A3309" s="237"/>
      <c r="B3309" s="239"/>
      <c r="C3309" s="241"/>
    </row>
    <row r="3310" spans="1:3" x14ac:dyDescent="0.25">
      <c r="A3310" s="236" t="s">
        <v>268</v>
      </c>
      <c r="B3310" s="238">
        <v>0.72</v>
      </c>
      <c r="C3310" s="240">
        <v>0.17</v>
      </c>
    </row>
    <row r="3311" spans="1:3" ht="15" customHeight="1" x14ac:dyDescent="0.25">
      <c r="A3311" s="237"/>
      <c r="B3311" s="239"/>
      <c r="C3311" s="241"/>
    </row>
    <row r="3312" spans="1:3" x14ac:dyDescent="0.25">
      <c r="A3312" s="236" t="s">
        <v>267</v>
      </c>
      <c r="B3312" s="238">
        <v>0.72</v>
      </c>
      <c r="C3312" s="240">
        <v>0.16</v>
      </c>
    </row>
    <row r="3313" spans="1:3" ht="15" customHeight="1" x14ac:dyDescent="0.25">
      <c r="A3313" s="237"/>
      <c r="B3313" s="239"/>
      <c r="C3313" s="241"/>
    </row>
    <row r="3314" spans="1:3" x14ac:dyDescent="0.25">
      <c r="A3314" s="236" t="s">
        <v>266</v>
      </c>
      <c r="B3314" s="238">
        <v>0.72</v>
      </c>
      <c r="C3314" s="240">
        <v>0.18</v>
      </c>
    </row>
    <row r="3315" spans="1:3" ht="15" customHeight="1" x14ac:dyDescent="0.25">
      <c r="A3315" s="237"/>
      <c r="B3315" s="239"/>
      <c r="C3315" s="241"/>
    </row>
    <row r="3316" spans="1:3" x14ac:dyDescent="0.25">
      <c r="A3316" s="236" t="s">
        <v>265</v>
      </c>
      <c r="B3316" s="238">
        <v>0.72</v>
      </c>
      <c r="C3316" s="240">
        <v>0.08</v>
      </c>
    </row>
    <row r="3317" spans="1:3" ht="15" customHeight="1" x14ac:dyDescent="0.25">
      <c r="A3317" s="237"/>
      <c r="B3317" s="239"/>
      <c r="C3317" s="241"/>
    </row>
    <row r="3318" spans="1:3" x14ac:dyDescent="0.25">
      <c r="A3318" s="236" t="s">
        <v>264</v>
      </c>
      <c r="B3318" s="238">
        <v>0.72</v>
      </c>
      <c r="C3318" s="240">
        <v>0.13</v>
      </c>
    </row>
    <row r="3319" spans="1:3" ht="15" customHeight="1" x14ac:dyDescent="0.25">
      <c r="A3319" s="237"/>
      <c r="B3319" s="239"/>
      <c r="C3319" s="241"/>
    </row>
    <row r="3320" spans="1:3" x14ac:dyDescent="0.25">
      <c r="A3320" s="236" t="s">
        <v>263</v>
      </c>
      <c r="B3320" s="238">
        <v>0.72</v>
      </c>
      <c r="C3320" s="240">
        <v>0.12</v>
      </c>
    </row>
    <row r="3321" spans="1:3" ht="15" customHeight="1" x14ac:dyDescent="0.25">
      <c r="A3321" s="237"/>
      <c r="B3321" s="239"/>
      <c r="C3321" s="241"/>
    </row>
    <row r="3322" spans="1:3" x14ac:dyDescent="0.25">
      <c r="A3322" s="236" t="s">
        <v>262</v>
      </c>
      <c r="B3322" s="238">
        <v>0.72</v>
      </c>
      <c r="C3322" s="240">
        <v>0.21</v>
      </c>
    </row>
    <row r="3323" spans="1:3" ht="15" customHeight="1" x14ac:dyDescent="0.25">
      <c r="A3323" s="237"/>
      <c r="B3323" s="239"/>
      <c r="C3323" s="241"/>
    </row>
    <row r="3324" spans="1:3" x14ac:dyDescent="0.25">
      <c r="A3324" s="236" t="s">
        <v>261</v>
      </c>
      <c r="B3324" s="238">
        <v>0.72</v>
      </c>
      <c r="C3324" s="240">
        <v>0.21</v>
      </c>
    </row>
    <row r="3325" spans="1:3" ht="15" customHeight="1" x14ac:dyDescent="0.25">
      <c r="A3325" s="237"/>
      <c r="B3325" s="239"/>
      <c r="C3325" s="241"/>
    </row>
    <row r="3326" spans="1:3" x14ac:dyDescent="0.25">
      <c r="A3326" s="236" t="s">
        <v>260</v>
      </c>
      <c r="B3326" s="238">
        <v>0.72</v>
      </c>
      <c r="C3326" s="240">
        <v>0.22</v>
      </c>
    </row>
    <row r="3327" spans="1:3" ht="15" customHeight="1" x14ac:dyDescent="0.25">
      <c r="A3327" s="237"/>
      <c r="B3327" s="239"/>
      <c r="C3327" s="241"/>
    </row>
    <row r="3328" spans="1:3" x14ac:dyDescent="0.25">
      <c r="A3328" s="236" t="s">
        <v>259</v>
      </c>
      <c r="B3328" s="238">
        <v>0.72</v>
      </c>
      <c r="C3328" s="240">
        <v>0.22</v>
      </c>
    </row>
    <row r="3329" spans="1:3" ht="15" customHeight="1" x14ac:dyDescent="0.25">
      <c r="A3329" s="237"/>
      <c r="B3329" s="239"/>
      <c r="C3329" s="241"/>
    </row>
    <row r="3330" spans="1:3" x14ac:dyDescent="0.25">
      <c r="A3330" s="236" t="s">
        <v>258</v>
      </c>
      <c r="B3330" s="238">
        <v>0.72</v>
      </c>
      <c r="C3330" s="240">
        <v>0.22</v>
      </c>
    </row>
    <row r="3331" spans="1:3" ht="15" customHeight="1" x14ac:dyDescent="0.25">
      <c r="A3331" s="237"/>
      <c r="B3331" s="239"/>
      <c r="C3331" s="241"/>
    </row>
    <row r="3332" spans="1:3" x14ac:dyDescent="0.25">
      <c r="A3332" s="236" t="s">
        <v>257</v>
      </c>
      <c r="B3332" s="238">
        <v>0.72</v>
      </c>
      <c r="C3332" s="240">
        <v>0.2</v>
      </c>
    </row>
    <row r="3333" spans="1:3" ht="15" customHeight="1" x14ac:dyDescent="0.25">
      <c r="A3333" s="237"/>
      <c r="B3333" s="239"/>
      <c r="C3333" s="241"/>
    </row>
    <row r="3334" spans="1:3" x14ac:dyDescent="0.25">
      <c r="A3334" s="236" t="s">
        <v>256</v>
      </c>
      <c r="B3334" s="238">
        <v>0.72</v>
      </c>
      <c r="C3334" s="240">
        <v>0.21</v>
      </c>
    </row>
    <row r="3335" spans="1:3" ht="15" customHeight="1" x14ac:dyDescent="0.25">
      <c r="A3335" s="237"/>
      <c r="B3335" s="239"/>
      <c r="C3335" s="241"/>
    </row>
    <row r="3336" spans="1:3" x14ac:dyDescent="0.25">
      <c r="A3336" s="236" t="s">
        <v>255</v>
      </c>
      <c r="B3336" s="238">
        <v>0.72</v>
      </c>
      <c r="C3336" s="240">
        <v>0.19</v>
      </c>
    </row>
    <row r="3337" spans="1:3" ht="15" customHeight="1" x14ac:dyDescent="0.25">
      <c r="A3337" s="237"/>
      <c r="B3337" s="239"/>
      <c r="C3337" s="241"/>
    </row>
    <row r="3338" spans="1:3" x14ac:dyDescent="0.25">
      <c r="A3338" s="236" t="s">
        <v>254</v>
      </c>
      <c r="B3338" s="238">
        <v>0.72</v>
      </c>
      <c r="C3338" s="240">
        <v>0.2</v>
      </c>
    </row>
    <row r="3339" spans="1:3" ht="15" customHeight="1" x14ac:dyDescent="0.25">
      <c r="A3339" s="237"/>
      <c r="B3339" s="239"/>
      <c r="C3339" s="241"/>
    </row>
    <row r="3340" spans="1:3" x14ac:dyDescent="0.25">
      <c r="A3340" s="236" t="s">
        <v>253</v>
      </c>
      <c r="B3340" s="238">
        <v>0.72</v>
      </c>
      <c r="C3340" s="240">
        <v>0.17</v>
      </c>
    </row>
    <row r="3341" spans="1:3" ht="15" customHeight="1" x14ac:dyDescent="0.25">
      <c r="A3341" s="237"/>
      <c r="B3341" s="239"/>
      <c r="C3341" s="241"/>
    </row>
    <row r="3342" spans="1:3" x14ac:dyDescent="0.25">
      <c r="A3342" s="236" t="s">
        <v>252</v>
      </c>
      <c r="B3342" s="238">
        <v>0.72</v>
      </c>
      <c r="C3342" s="240">
        <v>0.19</v>
      </c>
    </row>
    <row r="3343" spans="1:3" ht="15" customHeight="1" x14ac:dyDescent="0.25">
      <c r="A3343" s="237"/>
      <c r="B3343" s="239"/>
      <c r="C3343" s="241"/>
    </row>
    <row r="3344" spans="1:3" x14ac:dyDescent="0.25">
      <c r="A3344" s="236" t="s">
        <v>251</v>
      </c>
      <c r="B3344" s="238">
        <v>0.72</v>
      </c>
      <c r="C3344" s="240">
        <v>0.08</v>
      </c>
    </row>
    <row r="3345" spans="1:3" ht="15" customHeight="1" x14ac:dyDescent="0.25">
      <c r="A3345" s="237"/>
      <c r="B3345" s="239"/>
      <c r="C3345" s="241"/>
    </row>
    <row r="3346" spans="1:3" x14ac:dyDescent="0.25">
      <c r="A3346" s="236" t="s">
        <v>250</v>
      </c>
      <c r="B3346" s="238">
        <v>0.72</v>
      </c>
      <c r="C3346" s="240">
        <v>0.05</v>
      </c>
    </row>
    <row r="3347" spans="1:3" ht="15" customHeight="1" x14ac:dyDescent="0.25">
      <c r="A3347" s="237"/>
      <c r="B3347" s="239"/>
      <c r="C3347" s="241"/>
    </row>
    <row r="3348" spans="1:3" x14ac:dyDescent="0.25">
      <c r="A3348" s="236" t="s">
        <v>249</v>
      </c>
      <c r="B3348" s="238">
        <v>0.72</v>
      </c>
      <c r="C3348" s="240">
        <v>0.19</v>
      </c>
    </row>
    <row r="3349" spans="1:3" ht="15" customHeight="1" x14ac:dyDescent="0.25">
      <c r="A3349" s="237"/>
      <c r="B3349" s="239"/>
      <c r="C3349" s="241"/>
    </row>
    <row r="3350" spans="1:3" x14ac:dyDescent="0.25">
      <c r="A3350" s="236" t="s">
        <v>248</v>
      </c>
      <c r="B3350" s="238">
        <v>0.72</v>
      </c>
      <c r="C3350" s="240">
        <v>0.18</v>
      </c>
    </row>
    <row r="3351" spans="1:3" ht="15" customHeight="1" x14ac:dyDescent="0.25">
      <c r="A3351" s="237"/>
      <c r="B3351" s="239"/>
      <c r="C3351" s="241"/>
    </row>
    <row r="3352" spans="1:3" x14ac:dyDescent="0.25">
      <c r="A3352" s="236" t="s">
        <v>247</v>
      </c>
      <c r="B3352" s="238">
        <v>0.72</v>
      </c>
      <c r="C3352" s="240">
        <v>0.17</v>
      </c>
    </row>
    <row r="3353" spans="1:3" ht="15" customHeight="1" x14ac:dyDescent="0.25">
      <c r="A3353" s="237"/>
      <c r="B3353" s="239"/>
      <c r="C3353" s="241"/>
    </row>
    <row r="3354" spans="1:3" x14ac:dyDescent="0.25">
      <c r="A3354" s="236" t="s">
        <v>246</v>
      </c>
      <c r="B3354" s="238">
        <v>0.72</v>
      </c>
      <c r="C3354" s="240">
        <v>7.0000000000000007E-2</v>
      </c>
    </row>
    <row r="3355" spans="1:3" ht="15" customHeight="1" x14ac:dyDescent="0.25">
      <c r="A3355" s="237"/>
      <c r="B3355" s="239"/>
      <c r="C3355" s="241"/>
    </row>
    <row r="3356" spans="1:3" x14ac:dyDescent="0.25">
      <c r="A3356" s="236" t="s">
        <v>245</v>
      </c>
      <c r="B3356" s="238">
        <v>0.72</v>
      </c>
      <c r="C3356" s="240">
        <v>0.16</v>
      </c>
    </row>
    <row r="3357" spans="1:3" ht="15" customHeight="1" x14ac:dyDescent="0.25">
      <c r="A3357" s="237"/>
      <c r="B3357" s="239"/>
      <c r="C3357" s="241"/>
    </row>
    <row r="3358" spans="1:3" x14ac:dyDescent="0.25">
      <c r="A3358" s="236" t="s">
        <v>244</v>
      </c>
      <c r="B3358" s="238">
        <v>0.72</v>
      </c>
      <c r="C3358" s="240">
        <v>0.19</v>
      </c>
    </row>
    <row r="3359" spans="1:3" ht="15" customHeight="1" x14ac:dyDescent="0.25">
      <c r="A3359" s="237"/>
      <c r="B3359" s="239"/>
      <c r="C3359" s="241"/>
    </row>
    <row r="3360" spans="1:3" x14ac:dyDescent="0.25">
      <c r="A3360" s="236" t="s">
        <v>243</v>
      </c>
      <c r="B3360" s="238">
        <v>0.72</v>
      </c>
      <c r="C3360" s="240">
        <v>0.22</v>
      </c>
    </row>
    <row r="3361" spans="1:3" ht="15" customHeight="1" x14ac:dyDescent="0.25">
      <c r="A3361" s="237"/>
      <c r="B3361" s="239"/>
      <c r="C3361" s="241"/>
    </row>
    <row r="3362" spans="1:3" x14ac:dyDescent="0.25">
      <c r="A3362" s="236" t="s">
        <v>242</v>
      </c>
      <c r="B3362" s="238">
        <v>0.72</v>
      </c>
      <c r="C3362" s="240">
        <v>0.23</v>
      </c>
    </row>
    <row r="3363" spans="1:3" ht="15" customHeight="1" x14ac:dyDescent="0.25">
      <c r="A3363" s="237"/>
      <c r="B3363" s="239"/>
      <c r="C3363" s="241"/>
    </row>
    <row r="3364" spans="1:3" x14ac:dyDescent="0.25">
      <c r="A3364" s="236" t="s">
        <v>241</v>
      </c>
      <c r="B3364" s="238">
        <v>0.72</v>
      </c>
      <c r="C3364" s="240">
        <v>0.23</v>
      </c>
    </row>
    <row r="3365" spans="1:3" ht="15" customHeight="1" x14ac:dyDescent="0.25">
      <c r="A3365" s="237"/>
      <c r="B3365" s="239"/>
      <c r="C3365" s="241"/>
    </row>
    <row r="3366" spans="1:3" x14ac:dyDescent="0.25">
      <c r="A3366" s="236" t="s">
        <v>240</v>
      </c>
      <c r="B3366" s="238">
        <v>0.72</v>
      </c>
      <c r="C3366" s="240">
        <v>0.19</v>
      </c>
    </row>
    <row r="3367" spans="1:3" ht="15" customHeight="1" x14ac:dyDescent="0.25">
      <c r="A3367" s="237"/>
      <c r="B3367" s="239"/>
      <c r="C3367" s="241"/>
    </row>
    <row r="3368" spans="1:3" x14ac:dyDescent="0.25">
      <c r="A3368" s="236" t="s">
        <v>239</v>
      </c>
      <c r="B3368" s="238">
        <v>0.72</v>
      </c>
      <c r="C3368" s="240">
        <v>0.2</v>
      </c>
    </row>
    <row r="3369" spans="1:3" ht="15" customHeight="1" x14ac:dyDescent="0.25">
      <c r="A3369" s="237"/>
      <c r="B3369" s="239"/>
      <c r="C3369" s="241"/>
    </row>
    <row r="3370" spans="1:3" x14ac:dyDescent="0.25">
      <c r="A3370" s="236" t="s">
        <v>238</v>
      </c>
      <c r="B3370" s="238">
        <v>0.72</v>
      </c>
      <c r="C3370" s="240">
        <v>0.15</v>
      </c>
    </row>
    <row r="3371" spans="1:3" ht="15" customHeight="1" x14ac:dyDescent="0.25">
      <c r="A3371" s="237"/>
      <c r="B3371" s="239"/>
      <c r="C3371" s="241"/>
    </row>
    <row r="3372" spans="1:3" x14ac:dyDescent="0.25">
      <c r="A3372" s="236" t="s">
        <v>237</v>
      </c>
      <c r="B3372" s="238">
        <v>0.72</v>
      </c>
      <c r="C3372" s="240">
        <v>0.19</v>
      </c>
    </row>
    <row r="3373" spans="1:3" ht="15" customHeight="1" x14ac:dyDescent="0.25">
      <c r="A3373" s="237"/>
      <c r="B3373" s="239"/>
      <c r="C3373" s="241"/>
    </row>
    <row r="3374" spans="1:3" x14ac:dyDescent="0.25">
      <c r="A3374" s="236" t="s">
        <v>236</v>
      </c>
      <c r="B3374" s="238">
        <v>0.71</v>
      </c>
      <c r="C3374" s="240">
        <v>0.17</v>
      </c>
    </row>
    <row r="3375" spans="1:3" ht="15" customHeight="1" x14ac:dyDescent="0.25">
      <c r="A3375" s="237"/>
      <c r="B3375" s="239"/>
      <c r="C3375" s="241"/>
    </row>
    <row r="3376" spans="1:3" x14ac:dyDescent="0.25">
      <c r="A3376" s="236" t="s">
        <v>235</v>
      </c>
      <c r="B3376" s="238">
        <v>0.71</v>
      </c>
      <c r="C3376" s="240">
        <v>0.2</v>
      </c>
    </row>
    <row r="3377" spans="1:3" ht="15" customHeight="1" x14ac:dyDescent="0.25">
      <c r="A3377" s="237"/>
      <c r="B3377" s="239"/>
      <c r="C3377" s="241"/>
    </row>
    <row r="3378" spans="1:3" x14ac:dyDescent="0.25">
      <c r="A3378" s="236" t="s">
        <v>234</v>
      </c>
      <c r="B3378" s="238">
        <v>0.71</v>
      </c>
      <c r="C3378" s="240">
        <v>0.21</v>
      </c>
    </row>
    <row r="3379" spans="1:3" ht="15" customHeight="1" x14ac:dyDescent="0.25">
      <c r="A3379" s="237"/>
      <c r="B3379" s="239"/>
      <c r="C3379" s="241"/>
    </row>
    <row r="3380" spans="1:3" x14ac:dyDescent="0.25">
      <c r="A3380" s="236" t="s">
        <v>233</v>
      </c>
      <c r="B3380" s="238">
        <v>0.71</v>
      </c>
      <c r="C3380" s="240">
        <v>0.2</v>
      </c>
    </row>
    <row r="3381" spans="1:3" ht="15" customHeight="1" x14ac:dyDescent="0.25">
      <c r="A3381" s="237"/>
      <c r="B3381" s="239"/>
      <c r="C3381" s="241"/>
    </row>
    <row r="3382" spans="1:3" x14ac:dyDescent="0.25">
      <c r="A3382" s="236" t="s">
        <v>232</v>
      </c>
      <c r="B3382" s="238">
        <v>0.71</v>
      </c>
      <c r="C3382" s="240">
        <v>0.09</v>
      </c>
    </row>
    <row r="3383" spans="1:3" ht="15" customHeight="1" x14ac:dyDescent="0.25">
      <c r="A3383" s="237"/>
      <c r="B3383" s="239"/>
      <c r="C3383" s="241"/>
    </row>
    <row r="3384" spans="1:3" x14ac:dyDescent="0.25">
      <c r="A3384" s="236" t="s">
        <v>231</v>
      </c>
      <c r="B3384" s="238">
        <v>0.71</v>
      </c>
      <c r="C3384" s="240">
        <v>0.15</v>
      </c>
    </row>
    <row r="3385" spans="1:3" ht="15" customHeight="1" x14ac:dyDescent="0.25">
      <c r="A3385" s="237"/>
      <c r="B3385" s="239"/>
      <c r="C3385" s="241"/>
    </row>
    <row r="3386" spans="1:3" x14ac:dyDescent="0.25">
      <c r="A3386" s="236" t="s">
        <v>230</v>
      </c>
      <c r="B3386" s="238">
        <v>0.71</v>
      </c>
      <c r="C3386" s="240">
        <v>0.21</v>
      </c>
    </row>
    <row r="3387" spans="1:3" ht="15" customHeight="1" x14ac:dyDescent="0.25">
      <c r="A3387" s="237"/>
      <c r="B3387" s="239"/>
      <c r="C3387" s="241"/>
    </row>
    <row r="3388" spans="1:3" x14ac:dyDescent="0.25">
      <c r="A3388" s="236" t="s">
        <v>229</v>
      </c>
      <c r="B3388" s="238">
        <v>0.71</v>
      </c>
      <c r="C3388" s="240">
        <v>0.21</v>
      </c>
    </row>
    <row r="3389" spans="1:3" ht="15" customHeight="1" x14ac:dyDescent="0.25">
      <c r="A3389" s="237"/>
      <c r="B3389" s="239"/>
      <c r="C3389" s="241"/>
    </row>
    <row r="3390" spans="1:3" x14ac:dyDescent="0.25">
      <c r="A3390" s="236" t="s">
        <v>228</v>
      </c>
      <c r="B3390" s="238">
        <v>0.71</v>
      </c>
      <c r="C3390" s="240">
        <v>0.19</v>
      </c>
    </row>
    <row r="3391" spans="1:3" ht="15" customHeight="1" x14ac:dyDescent="0.25">
      <c r="A3391" s="237"/>
      <c r="B3391" s="239"/>
      <c r="C3391" s="241"/>
    </row>
    <row r="3392" spans="1:3" x14ac:dyDescent="0.25">
      <c r="A3392" s="236" t="s">
        <v>227</v>
      </c>
      <c r="B3392" s="238">
        <v>0.71</v>
      </c>
      <c r="C3392" s="240">
        <v>0.17</v>
      </c>
    </row>
    <row r="3393" spans="1:3" ht="15" customHeight="1" x14ac:dyDescent="0.25">
      <c r="A3393" s="237"/>
      <c r="B3393" s="239"/>
      <c r="C3393" s="241"/>
    </row>
    <row r="3394" spans="1:3" x14ac:dyDescent="0.25">
      <c r="A3394" s="236" t="s">
        <v>226</v>
      </c>
      <c r="B3394" s="238">
        <v>0.71</v>
      </c>
      <c r="C3394" s="240">
        <v>0.18</v>
      </c>
    </row>
    <row r="3395" spans="1:3" ht="15" customHeight="1" x14ac:dyDescent="0.25">
      <c r="A3395" s="237"/>
      <c r="B3395" s="239"/>
      <c r="C3395" s="241"/>
    </row>
    <row r="3396" spans="1:3" x14ac:dyDescent="0.25">
      <c r="A3396" s="236" t="s">
        <v>225</v>
      </c>
      <c r="B3396" s="238">
        <v>0.71</v>
      </c>
      <c r="C3396" s="240">
        <v>0.15</v>
      </c>
    </row>
    <row r="3397" spans="1:3" ht="15" customHeight="1" x14ac:dyDescent="0.25">
      <c r="A3397" s="237"/>
      <c r="B3397" s="239"/>
      <c r="C3397" s="241"/>
    </row>
    <row r="3398" spans="1:3" x14ac:dyDescent="0.25">
      <c r="A3398" s="236" t="s">
        <v>224</v>
      </c>
      <c r="B3398" s="238">
        <v>0.71</v>
      </c>
      <c r="C3398" s="240">
        <v>0.19</v>
      </c>
    </row>
    <row r="3399" spans="1:3" ht="15" customHeight="1" x14ac:dyDescent="0.25">
      <c r="A3399" s="237"/>
      <c r="B3399" s="239"/>
      <c r="C3399" s="241"/>
    </row>
    <row r="3400" spans="1:3" x14ac:dyDescent="0.25">
      <c r="A3400" s="236" t="s">
        <v>223</v>
      </c>
      <c r="B3400" s="238">
        <v>0.71</v>
      </c>
      <c r="C3400" s="240">
        <v>0.17</v>
      </c>
    </row>
    <row r="3401" spans="1:3" ht="15" customHeight="1" x14ac:dyDescent="0.25">
      <c r="A3401" s="237"/>
      <c r="B3401" s="239"/>
      <c r="C3401" s="241"/>
    </row>
    <row r="3402" spans="1:3" x14ac:dyDescent="0.25">
      <c r="A3402" s="236" t="s">
        <v>222</v>
      </c>
      <c r="B3402" s="238">
        <v>0.7</v>
      </c>
      <c r="C3402" s="240">
        <v>0.19</v>
      </c>
    </row>
    <row r="3403" spans="1:3" ht="15" customHeight="1" x14ac:dyDescent="0.25">
      <c r="A3403" s="237"/>
      <c r="B3403" s="239"/>
      <c r="C3403" s="241"/>
    </row>
    <row r="3404" spans="1:3" x14ac:dyDescent="0.25">
      <c r="A3404" s="236" t="s">
        <v>221</v>
      </c>
      <c r="B3404" s="238">
        <v>0.7</v>
      </c>
      <c r="C3404" s="240">
        <v>0.16</v>
      </c>
    </row>
    <row r="3405" spans="1:3" ht="15" customHeight="1" x14ac:dyDescent="0.25">
      <c r="A3405" s="237"/>
      <c r="B3405" s="239"/>
      <c r="C3405" s="241"/>
    </row>
    <row r="3406" spans="1:3" x14ac:dyDescent="0.25">
      <c r="A3406" s="236" t="s">
        <v>220</v>
      </c>
      <c r="B3406" s="238">
        <v>0.7</v>
      </c>
      <c r="C3406" s="240">
        <v>0.2</v>
      </c>
    </row>
    <row r="3407" spans="1:3" ht="15" customHeight="1" x14ac:dyDescent="0.25">
      <c r="A3407" s="237"/>
      <c r="B3407" s="239"/>
      <c r="C3407" s="241"/>
    </row>
    <row r="3408" spans="1:3" x14ac:dyDescent="0.25">
      <c r="A3408" s="236" t="s">
        <v>219</v>
      </c>
      <c r="B3408" s="238">
        <v>0.7</v>
      </c>
      <c r="C3408" s="240">
        <v>0.21</v>
      </c>
    </row>
    <row r="3409" spans="1:3" ht="15" customHeight="1" x14ac:dyDescent="0.25">
      <c r="A3409" s="237"/>
      <c r="B3409" s="239"/>
      <c r="C3409" s="241"/>
    </row>
    <row r="3410" spans="1:3" x14ac:dyDescent="0.25">
      <c r="A3410" s="236" t="s">
        <v>218</v>
      </c>
      <c r="B3410" s="238">
        <v>0.7</v>
      </c>
      <c r="C3410" s="240">
        <v>0.21</v>
      </c>
    </row>
    <row r="3411" spans="1:3" ht="15" customHeight="1" x14ac:dyDescent="0.25">
      <c r="A3411" s="237"/>
      <c r="B3411" s="239"/>
      <c r="C3411" s="241"/>
    </row>
    <row r="3412" spans="1:3" x14ac:dyDescent="0.25">
      <c r="A3412" s="236" t="s">
        <v>217</v>
      </c>
      <c r="B3412" s="238">
        <v>0.7</v>
      </c>
      <c r="C3412" s="240">
        <v>0.21</v>
      </c>
    </row>
    <row r="3413" spans="1:3" ht="15" customHeight="1" x14ac:dyDescent="0.25">
      <c r="A3413" s="237"/>
      <c r="B3413" s="239"/>
      <c r="C3413" s="241"/>
    </row>
    <row r="3414" spans="1:3" x14ac:dyDescent="0.25">
      <c r="A3414" s="236" t="s">
        <v>216</v>
      </c>
      <c r="B3414" s="238">
        <v>0.7</v>
      </c>
      <c r="C3414" s="240">
        <v>0.18</v>
      </c>
    </row>
    <row r="3415" spans="1:3" ht="15" customHeight="1" x14ac:dyDescent="0.25">
      <c r="A3415" s="237"/>
      <c r="B3415" s="239"/>
      <c r="C3415" s="241"/>
    </row>
    <row r="3416" spans="1:3" x14ac:dyDescent="0.25">
      <c r="A3416" s="236" t="s">
        <v>215</v>
      </c>
      <c r="B3416" s="238">
        <v>0.7</v>
      </c>
      <c r="C3416" s="240">
        <v>0.15</v>
      </c>
    </row>
    <row r="3417" spans="1:3" ht="15" customHeight="1" x14ac:dyDescent="0.25">
      <c r="A3417" s="237"/>
      <c r="B3417" s="239"/>
      <c r="C3417" s="241"/>
    </row>
    <row r="3418" spans="1:3" x14ac:dyDescent="0.25">
      <c r="A3418" s="236" t="s">
        <v>214</v>
      </c>
      <c r="B3418" s="238">
        <v>0.7</v>
      </c>
      <c r="C3418" s="240">
        <v>0.18</v>
      </c>
    </row>
    <row r="3419" spans="1:3" ht="15" customHeight="1" x14ac:dyDescent="0.25">
      <c r="A3419" s="237"/>
      <c r="B3419" s="239"/>
      <c r="C3419" s="241"/>
    </row>
    <row r="3420" spans="1:3" x14ac:dyDescent="0.25">
      <c r="A3420" s="236" t="s">
        <v>213</v>
      </c>
      <c r="B3420" s="238">
        <v>0.7</v>
      </c>
      <c r="C3420" s="240">
        <v>0.17</v>
      </c>
    </row>
    <row r="3421" spans="1:3" ht="15" customHeight="1" x14ac:dyDescent="0.25">
      <c r="A3421" s="237"/>
      <c r="B3421" s="239"/>
      <c r="C3421" s="241"/>
    </row>
    <row r="3422" spans="1:3" x14ac:dyDescent="0.25">
      <c r="A3422" s="236" t="s">
        <v>212</v>
      </c>
      <c r="B3422" s="238">
        <v>0.7</v>
      </c>
      <c r="C3422" s="240">
        <v>0.17</v>
      </c>
    </row>
    <row r="3423" spans="1:3" ht="15" customHeight="1" x14ac:dyDescent="0.25">
      <c r="A3423" s="237"/>
      <c r="B3423" s="239"/>
      <c r="C3423" s="241"/>
    </row>
    <row r="3424" spans="1:3" x14ac:dyDescent="0.25">
      <c r="A3424" s="236" t="s">
        <v>211</v>
      </c>
      <c r="B3424" s="238">
        <v>0.7</v>
      </c>
      <c r="C3424" s="240">
        <v>0.19</v>
      </c>
    </row>
    <row r="3425" spans="1:3" ht="15" customHeight="1" x14ac:dyDescent="0.25">
      <c r="A3425" s="237"/>
      <c r="B3425" s="239"/>
      <c r="C3425" s="241"/>
    </row>
    <row r="3426" spans="1:3" x14ac:dyDescent="0.25">
      <c r="A3426" s="236" t="s">
        <v>210</v>
      </c>
      <c r="B3426" s="238">
        <v>0.7</v>
      </c>
      <c r="C3426" s="240">
        <v>0.18</v>
      </c>
    </row>
    <row r="3427" spans="1:3" ht="15" customHeight="1" x14ac:dyDescent="0.25">
      <c r="A3427" s="237"/>
      <c r="B3427" s="239"/>
      <c r="C3427" s="241"/>
    </row>
    <row r="3428" spans="1:3" x14ac:dyDescent="0.25">
      <c r="A3428" s="236" t="s">
        <v>209</v>
      </c>
      <c r="B3428" s="238">
        <v>0.7</v>
      </c>
      <c r="C3428" s="240">
        <v>0.17</v>
      </c>
    </row>
    <row r="3429" spans="1:3" ht="15" customHeight="1" x14ac:dyDescent="0.25">
      <c r="A3429" s="237"/>
      <c r="B3429" s="239"/>
      <c r="C3429" s="241"/>
    </row>
    <row r="3430" spans="1:3" x14ac:dyDescent="0.25">
      <c r="A3430" s="236" t="s">
        <v>208</v>
      </c>
      <c r="B3430" s="238">
        <v>0.69</v>
      </c>
      <c r="C3430" s="240">
        <v>0.19</v>
      </c>
    </row>
    <row r="3431" spans="1:3" ht="15" customHeight="1" x14ac:dyDescent="0.25">
      <c r="A3431" s="237"/>
      <c r="B3431" s="239"/>
      <c r="C3431" s="241"/>
    </row>
    <row r="3432" spans="1:3" x14ac:dyDescent="0.25">
      <c r="A3432" s="236" t="s">
        <v>207</v>
      </c>
      <c r="B3432" s="238">
        <v>0.69</v>
      </c>
      <c r="C3432" s="240">
        <v>0.21</v>
      </c>
    </row>
    <row r="3433" spans="1:3" ht="15" customHeight="1" x14ac:dyDescent="0.25">
      <c r="A3433" s="237"/>
      <c r="B3433" s="239"/>
      <c r="C3433" s="241"/>
    </row>
    <row r="3434" spans="1:3" x14ac:dyDescent="0.25">
      <c r="A3434" s="236" t="s">
        <v>206</v>
      </c>
      <c r="B3434" s="238">
        <v>0.69</v>
      </c>
      <c r="C3434" s="240">
        <v>0.21</v>
      </c>
    </row>
    <row r="3435" spans="1:3" ht="15" customHeight="1" x14ac:dyDescent="0.25">
      <c r="A3435" s="237"/>
      <c r="B3435" s="239"/>
      <c r="C3435" s="241"/>
    </row>
    <row r="3436" spans="1:3" x14ac:dyDescent="0.25">
      <c r="A3436" s="236" t="s">
        <v>205</v>
      </c>
      <c r="B3436" s="238">
        <v>0.69</v>
      </c>
      <c r="C3436" s="240">
        <v>0.2</v>
      </c>
    </row>
    <row r="3437" spans="1:3" ht="15" customHeight="1" x14ac:dyDescent="0.25">
      <c r="A3437" s="237"/>
      <c r="B3437" s="239"/>
      <c r="C3437" s="241"/>
    </row>
    <row r="3438" spans="1:3" x14ac:dyDescent="0.25">
      <c r="A3438" s="236" t="s">
        <v>204</v>
      </c>
      <c r="B3438" s="238">
        <v>0.69</v>
      </c>
      <c r="C3438" s="240">
        <v>0.19</v>
      </c>
    </row>
    <row r="3439" spans="1:3" ht="15" customHeight="1" x14ac:dyDescent="0.25">
      <c r="A3439" s="237"/>
      <c r="B3439" s="239"/>
      <c r="C3439" s="241"/>
    </row>
    <row r="3440" spans="1:3" x14ac:dyDescent="0.25">
      <c r="A3440" s="236" t="s">
        <v>203</v>
      </c>
      <c r="B3440" s="238">
        <v>0.69</v>
      </c>
      <c r="C3440" s="240">
        <v>0.19</v>
      </c>
    </row>
    <row r="3441" spans="1:3" ht="15" customHeight="1" x14ac:dyDescent="0.25">
      <c r="A3441" s="237"/>
      <c r="B3441" s="239"/>
      <c r="C3441" s="241"/>
    </row>
    <row r="3442" spans="1:3" x14ac:dyDescent="0.25">
      <c r="A3442" s="236" t="s">
        <v>202</v>
      </c>
      <c r="B3442" s="238">
        <v>0.69</v>
      </c>
      <c r="C3442" s="240">
        <v>0.19</v>
      </c>
    </row>
    <row r="3443" spans="1:3" ht="15" customHeight="1" x14ac:dyDescent="0.25">
      <c r="A3443" s="237"/>
      <c r="B3443" s="239"/>
      <c r="C3443" s="241"/>
    </row>
    <row r="3444" spans="1:3" x14ac:dyDescent="0.25">
      <c r="A3444" s="236" t="s">
        <v>201</v>
      </c>
      <c r="B3444" s="238">
        <v>0.69</v>
      </c>
      <c r="C3444" s="240">
        <v>0.18</v>
      </c>
    </row>
    <row r="3445" spans="1:3" ht="15" customHeight="1" x14ac:dyDescent="0.25">
      <c r="A3445" s="237"/>
      <c r="B3445" s="239"/>
      <c r="C3445" s="241"/>
    </row>
    <row r="3446" spans="1:3" x14ac:dyDescent="0.25">
      <c r="A3446" s="236" t="s">
        <v>200</v>
      </c>
      <c r="B3446" s="238">
        <v>0.69</v>
      </c>
      <c r="C3446" s="240">
        <v>0.17</v>
      </c>
    </row>
    <row r="3447" spans="1:3" ht="15" customHeight="1" x14ac:dyDescent="0.25">
      <c r="A3447" s="237"/>
      <c r="B3447" s="239"/>
      <c r="C3447" s="241"/>
    </row>
    <row r="3448" spans="1:3" x14ac:dyDescent="0.25">
      <c r="A3448" s="236" t="s">
        <v>199</v>
      </c>
      <c r="B3448" s="238">
        <v>0.69</v>
      </c>
      <c r="C3448" s="240">
        <v>0.15</v>
      </c>
    </row>
    <row r="3449" spans="1:3" ht="15" customHeight="1" x14ac:dyDescent="0.25">
      <c r="A3449" s="237"/>
      <c r="B3449" s="239"/>
      <c r="C3449" s="241"/>
    </row>
    <row r="3450" spans="1:3" x14ac:dyDescent="0.25">
      <c r="A3450" s="236" t="s">
        <v>198</v>
      </c>
      <c r="B3450" s="238">
        <v>0.69</v>
      </c>
      <c r="C3450" s="240">
        <v>0.18</v>
      </c>
    </row>
    <row r="3451" spans="1:3" ht="15" customHeight="1" x14ac:dyDescent="0.25">
      <c r="A3451" s="237"/>
      <c r="B3451" s="239"/>
      <c r="C3451" s="241"/>
    </row>
    <row r="3452" spans="1:3" x14ac:dyDescent="0.25">
      <c r="A3452" s="236" t="s">
        <v>197</v>
      </c>
      <c r="B3452" s="238">
        <v>0.69</v>
      </c>
      <c r="C3452" s="240">
        <v>0.19</v>
      </c>
    </row>
    <row r="3453" spans="1:3" ht="15" customHeight="1" x14ac:dyDescent="0.25">
      <c r="A3453" s="237"/>
      <c r="B3453" s="239"/>
      <c r="C3453" s="241"/>
    </row>
    <row r="3454" spans="1:3" x14ac:dyDescent="0.25">
      <c r="A3454" s="236" t="s">
        <v>196</v>
      </c>
      <c r="B3454" s="238">
        <v>0.69</v>
      </c>
      <c r="C3454" s="240">
        <v>0.18</v>
      </c>
    </row>
    <row r="3455" spans="1:3" ht="15" customHeight="1" x14ac:dyDescent="0.25">
      <c r="A3455" s="237"/>
      <c r="B3455" s="239"/>
      <c r="C3455" s="241"/>
    </row>
    <row r="3456" spans="1:3" x14ac:dyDescent="0.25">
      <c r="A3456" s="236" t="s">
        <v>195</v>
      </c>
      <c r="B3456" s="238">
        <v>0.69</v>
      </c>
      <c r="C3456" s="240">
        <v>0.1</v>
      </c>
    </row>
    <row r="3457" spans="1:3" ht="15" customHeight="1" x14ac:dyDescent="0.25">
      <c r="A3457" s="237"/>
      <c r="B3457" s="239"/>
      <c r="C3457" s="241"/>
    </row>
    <row r="3458" spans="1:3" x14ac:dyDescent="0.25">
      <c r="A3458" s="236" t="s">
        <v>194</v>
      </c>
      <c r="B3458" s="238">
        <v>0.67</v>
      </c>
      <c r="C3458" s="240">
        <v>0.19</v>
      </c>
    </row>
    <row r="3459" spans="1:3" ht="15" customHeight="1" x14ac:dyDescent="0.25">
      <c r="A3459" s="237"/>
      <c r="B3459" s="239"/>
      <c r="C3459" s="241"/>
    </row>
    <row r="3460" spans="1:3" x14ac:dyDescent="0.25">
      <c r="A3460" s="236" t="s">
        <v>193</v>
      </c>
      <c r="B3460" s="238">
        <v>0.68</v>
      </c>
      <c r="C3460" s="240">
        <v>0.19</v>
      </c>
    </row>
    <row r="3461" spans="1:3" ht="15" customHeight="1" x14ac:dyDescent="0.25">
      <c r="A3461" s="237"/>
      <c r="B3461" s="239"/>
      <c r="C3461" s="241"/>
    </row>
    <row r="3462" spans="1:3" x14ac:dyDescent="0.25">
      <c r="A3462" s="236" t="s">
        <v>192</v>
      </c>
      <c r="B3462" s="238">
        <v>0.68</v>
      </c>
      <c r="C3462" s="240">
        <v>0.19</v>
      </c>
    </row>
    <row r="3463" spans="1:3" ht="15" customHeight="1" x14ac:dyDescent="0.25">
      <c r="A3463" s="237"/>
      <c r="B3463" s="239"/>
      <c r="C3463" s="241"/>
    </row>
    <row r="3464" spans="1:3" x14ac:dyDescent="0.25">
      <c r="A3464" s="236" t="s">
        <v>191</v>
      </c>
      <c r="B3464" s="238">
        <v>0.68</v>
      </c>
      <c r="C3464" s="240">
        <v>0.19</v>
      </c>
    </row>
    <row r="3465" spans="1:3" ht="15" customHeight="1" x14ac:dyDescent="0.25">
      <c r="A3465" s="237"/>
      <c r="B3465" s="239"/>
      <c r="C3465" s="241"/>
    </row>
    <row r="3466" spans="1:3" x14ac:dyDescent="0.25">
      <c r="A3466" s="236" t="s">
        <v>190</v>
      </c>
      <c r="B3466" s="238">
        <v>0.68</v>
      </c>
      <c r="C3466" s="240">
        <v>0.18</v>
      </c>
    </row>
    <row r="3467" spans="1:3" ht="15" customHeight="1" x14ac:dyDescent="0.25">
      <c r="A3467" s="237"/>
      <c r="B3467" s="239"/>
      <c r="C3467" s="241"/>
    </row>
    <row r="3468" spans="1:3" x14ac:dyDescent="0.25">
      <c r="A3468" s="236" t="s">
        <v>189</v>
      </c>
      <c r="B3468" s="238">
        <v>0.68</v>
      </c>
      <c r="C3468" s="240">
        <v>0.19</v>
      </c>
    </row>
    <row r="3469" spans="1:3" ht="15" customHeight="1" x14ac:dyDescent="0.25">
      <c r="A3469" s="237"/>
      <c r="B3469" s="239"/>
      <c r="C3469" s="241"/>
    </row>
    <row r="3470" spans="1:3" x14ac:dyDescent="0.25">
      <c r="A3470" s="236" t="s">
        <v>188</v>
      </c>
      <c r="B3470" s="238">
        <v>0.68</v>
      </c>
      <c r="C3470" s="240">
        <v>0.19</v>
      </c>
    </row>
    <row r="3471" spans="1:3" ht="15" customHeight="1" x14ac:dyDescent="0.25">
      <c r="A3471" s="237"/>
      <c r="B3471" s="239"/>
      <c r="C3471" s="241"/>
    </row>
    <row r="3472" spans="1:3" x14ac:dyDescent="0.25">
      <c r="A3472" s="236" t="s">
        <v>187</v>
      </c>
      <c r="B3472" s="238">
        <v>0.67</v>
      </c>
      <c r="C3472" s="240">
        <v>0.19</v>
      </c>
    </row>
    <row r="3473" spans="1:3" ht="15" customHeight="1" x14ac:dyDescent="0.25">
      <c r="A3473" s="237"/>
      <c r="B3473" s="239"/>
      <c r="C3473" s="241"/>
    </row>
    <row r="3474" spans="1:3" x14ac:dyDescent="0.25">
      <c r="A3474" s="236" t="s">
        <v>186</v>
      </c>
      <c r="B3474" s="238">
        <v>0.67</v>
      </c>
      <c r="C3474" s="240">
        <v>0.18</v>
      </c>
    </row>
    <row r="3475" spans="1:3" ht="15" customHeight="1" x14ac:dyDescent="0.25">
      <c r="A3475" s="237"/>
      <c r="B3475" s="239"/>
      <c r="C3475" s="241"/>
    </row>
    <row r="3476" spans="1:3" x14ac:dyDescent="0.25">
      <c r="A3476" s="236" t="s">
        <v>185</v>
      </c>
      <c r="B3476" s="238">
        <v>0.67</v>
      </c>
      <c r="C3476" s="240">
        <v>0.13</v>
      </c>
    </row>
    <row r="3477" spans="1:3" ht="15" customHeight="1" x14ac:dyDescent="0.25">
      <c r="A3477" s="237"/>
      <c r="B3477" s="239"/>
      <c r="C3477" s="241"/>
    </row>
    <row r="3478" spans="1:3" x14ac:dyDescent="0.25">
      <c r="A3478" s="236" t="s">
        <v>184</v>
      </c>
      <c r="B3478" s="238">
        <v>0.67</v>
      </c>
      <c r="C3478" s="240">
        <v>0.15</v>
      </c>
    </row>
    <row r="3479" spans="1:3" ht="15" customHeight="1" x14ac:dyDescent="0.25">
      <c r="A3479" s="237"/>
      <c r="B3479" s="239"/>
      <c r="C3479" s="241"/>
    </row>
    <row r="3480" spans="1:3" x14ac:dyDescent="0.25">
      <c r="A3480" s="236" t="s">
        <v>183</v>
      </c>
      <c r="B3480" s="238">
        <v>0.67</v>
      </c>
      <c r="C3480" s="240">
        <v>0.09</v>
      </c>
    </row>
    <row r="3481" spans="1:3" ht="15" customHeight="1" x14ac:dyDescent="0.25">
      <c r="A3481" s="237"/>
      <c r="B3481" s="239"/>
      <c r="C3481" s="241"/>
    </row>
    <row r="3482" spans="1:3" x14ac:dyDescent="0.25">
      <c r="A3482" s="236" t="s">
        <v>182</v>
      </c>
      <c r="B3482" s="238">
        <v>0.67</v>
      </c>
      <c r="C3482" s="240">
        <v>0.15</v>
      </c>
    </row>
    <row r="3483" spans="1:3" ht="15" customHeight="1" x14ac:dyDescent="0.25">
      <c r="A3483" s="237"/>
      <c r="B3483" s="239"/>
      <c r="C3483" s="241"/>
    </row>
    <row r="3484" spans="1:3" x14ac:dyDescent="0.25">
      <c r="A3484" s="236" t="s">
        <v>181</v>
      </c>
      <c r="B3484" s="238">
        <v>0.67</v>
      </c>
      <c r="C3484" s="240">
        <v>0.16</v>
      </c>
    </row>
    <row r="3485" spans="1:3" ht="15" customHeight="1" x14ac:dyDescent="0.25">
      <c r="A3485" s="237"/>
      <c r="B3485" s="239"/>
      <c r="C3485" s="241"/>
    </row>
    <row r="3486" spans="1:3" x14ac:dyDescent="0.25">
      <c r="A3486" s="236" t="s">
        <v>180</v>
      </c>
      <c r="B3486" s="238">
        <v>0.66</v>
      </c>
      <c r="C3486" s="240">
        <v>0.16</v>
      </c>
    </row>
    <row r="3487" spans="1:3" ht="15" customHeight="1" x14ac:dyDescent="0.25">
      <c r="A3487" s="237"/>
      <c r="B3487" s="239"/>
      <c r="C3487" s="241"/>
    </row>
    <row r="3488" spans="1:3" x14ac:dyDescent="0.25">
      <c r="A3488" s="236" t="s">
        <v>179</v>
      </c>
      <c r="B3488" s="238">
        <v>0.66</v>
      </c>
      <c r="C3488" s="240">
        <v>0.17</v>
      </c>
    </row>
    <row r="3489" spans="1:3" ht="15" customHeight="1" x14ac:dyDescent="0.25">
      <c r="A3489" s="237"/>
      <c r="B3489" s="239"/>
      <c r="C3489" s="241"/>
    </row>
    <row r="3490" spans="1:3" x14ac:dyDescent="0.25">
      <c r="A3490" s="236" t="s">
        <v>178</v>
      </c>
      <c r="B3490" s="238">
        <v>0.66</v>
      </c>
      <c r="C3490" s="240">
        <v>0.16</v>
      </c>
    </row>
    <row r="3491" spans="1:3" ht="15" customHeight="1" x14ac:dyDescent="0.25">
      <c r="A3491" s="237"/>
      <c r="B3491" s="239"/>
      <c r="C3491" s="241"/>
    </row>
    <row r="3492" spans="1:3" x14ac:dyDescent="0.25">
      <c r="A3492" s="236" t="s">
        <v>177</v>
      </c>
      <c r="B3492" s="238">
        <v>0.66</v>
      </c>
      <c r="C3492" s="240">
        <v>0.16</v>
      </c>
    </row>
    <row r="3493" spans="1:3" ht="15" customHeight="1" x14ac:dyDescent="0.25">
      <c r="A3493" s="237"/>
      <c r="B3493" s="239"/>
      <c r="C3493" s="241"/>
    </row>
    <row r="3494" spans="1:3" x14ac:dyDescent="0.25">
      <c r="A3494" s="236" t="s">
        <v>176</v>
      </c>
      <c r="B3494" s="238">
        <v>0.66</v>
      </c>
      <c r="C3494" s="240">
        <v>0.14000000000000001</v>
      </c>
    </row>
    <row r="3495" spans="1:3" ht="15" customHeight="1" x14ac:dyDescent="0.25">
      <c r="A3495" s="237"/>
      <c r="B3495" s="239"/>
      <c r="C3495" s="241"/>
    </row>
    <row r="3496" spans="1:3" x14ac:dyDescent="0.25">
      <c r="A3496" s="236" t="s">
        <v>175</v>
      </c>
      <c r="B3496" s="238">
        <v>0.66</v>
      </c>
      <c r="C3496" s="240">
        <v>0.14000000000000001</v>
      </c>
    </row>
    <row r="3497" spans="1:3" ht="15" customHeight="1" x14ac:dyDescent="0.25">
      <c r="A3497" s="237"/>
      <c r="B3497" s="239"/>
      <c r="C3497" s="241"/>
    </row>
    <row r="3498" spans="1:3" x14ac:dyDescent="0.25">
      <c r="A3498" s="236" t="s">
        <v>174</v>
      </c>
      <c r="B3498" s="238">
        <v>0.66</v>
      </c>
      <c r="C3498" s="240">
        <v>0.15</v>
      </c>
    </row>
    <row r="3499" spans="1:3" ht="15" customHeight="1" x14ac:dyDescent="0.25">
      <c r="A3499" s="237"/>
      <c r="B3499" s="239"/>
      <c r="C3499" s="241"/>
    </row>
    <row r="3500" spans="1:3" x14ac:dyDescent="0.25">
      <c r="A3500" s="236" t="s">
        <v>173</v>
      </c>
      <c r="B3500" s="238">
        <v>0.65</v>
      </c>
      <c r="C3500" s="240">
        <v>0.16</v>
      </c>
    </row>
    <row r="3501" spans="1:3" ht="15" customHeight="1" x14ac:dyDescent="0.25">
      <c r="A3501" s="237"/>
      <c r="B3501" s="239"/>
      <c r="C3501" s="241"/>
    </row>
    <row r="3502" spans="1:3" x14ac:dyDescent="0.25">
      <c r="A3502" s="236" t="s">
        <v>172</v>
      </c>
      <c r="B3502" s="238">
        <v>0.65</v>
      </c>
      <c r="C3502" s="240">
        <v>0.14000000000000001</v>
      </c>
    </row>
    <row r="3503" spans="1:3" ht="15" customHeight="1" x14ac:dyDescent="0.25">
      <c r="A3503" s="237"/>
      <c r="B3503" s="239"/>
      <c r="C3503" s="241"/>
    </row>
    <row r="3504" spans="1:3" x14ac:dyDescent="0.25">
      <c r="A3504" s="236" t="s">
        <v>171</v>
      </c>
      <c r="B3504" s="238">
        <v>0.65</v>
      </c>
      <c r="C3504" s="240">
        <v>0.19</v>
      </c>
    </row>
    <row r="3505" spans="1:3" ht="15" customHeight="1" x14ac:dyDescent="0.25">
      <c r="A3505" s="237"/>
      <c r="B3505" s="239"/>
      <c r="C3505" s="241"/>
    </row>
    <row r="3506" spans="1:3" x14ac:dyDescent="0.25">
      <c r="A3506" s="236" t="s">
        <v>170</v>
      </c>
      <c r="B3506" s="238">
        <v>0.65</v>
      </c>
      <c r="C3506" s="240">
        <v>0.17</v>
      </c>
    </row>
    <row r="3507" spans="1:3" ht="15" customHeight="1" x14ac:dyDescent="0.25">
      <c r="A3507" s="237"/>
      <c r="B3507" s="239"/>
      <c r="C3507" s="241"/>
    </row>
    <row r="3508" spans="1:3" x14ac:dyDescent="0.25">
      <c r="A3508" s="236" t="s">
        <v>169</v>
      </c>
      <c r="B3508" s="238">
        <v>0.65</v>
      </c>
      <c r="C3508" s="240">
        <v>0.17</v>
      </c>
    </row>
    <row r="3509" spans="1:3" ht="15" customHeight="1" x14ac:dyDescent="0.25">
      <c r="A3509" s="237"/>
      <c r="B3509" s="239"/>
      <c r="C3509" s="241"/>
    </row>
    <row r="3510" spans="1:3" x14ac:dyDescent="0.25">
      <c r="A3510" s="236" t="s">
        <v>168</v>
      </c>
      <c r="B3510" s="238">
        <v>0.65</v>
      </c>
      <c r="C3510" s="240">
        <v>0.18</v>
      </c>
    </row>
    <row r="3511" spans="1:3" ht="15" customHeight="1" x14ac:dyDescent="0.25">
      <c r="A3511" s="237"/>
      <c r="B3511" s="239"/>
      <c r="C3511" s="241"/>
    </row>
    <row r="3512" spans="1:3" x14ac:dyDescent="0.25">
      <c r="A3512" s="236" t="s">
        <v>167</v>
      </c>
      <c r="B3512" s="238">
        <v>0.65</v>
      </c>
      <c r="C3512" s="240">
        <v>0.17</v>
      </c>
    </row>
    <row r="3513" spans="1:3" ht="15" customHeight="1" x14ac:dyDescent="0.25">
      <c r="A3513" s="237"/>
      <c r="B3513" s="239"/>
      <c r="C3513" s="241"/>
    </row>
    <row r="3514" spans="1:3" x14ac:dyDescent="0.25">
      <c r="A3514" s="236" t="s">
        <v>166</v>
      </c>
      <c r="B3514" s="238">
        <v>0.64</v>
      </c>
      <c r="C3514" s="240">
        <v>0.15</v>
      </c>
    </row>
    <row r="3515" spans="1:3" ht="15" customHeight="1" x14ac:dyDescent="0.25">
      <c r="A3515" s="237"/>
      <c r="B3515" s="239"/>
      <c r="C3515" s="241"/>
    </row>
    <row r="3516" spans="1:3" x14ac:dyDescent="0.25">
      <c r="A3516" s="236" t="s">
        <v>165</v>
      </c>
      <c r="B3516" s="238">
        <v>0.64</v>
      </c>
      <c r="C3516" s="240">
        <v>0.14000000000000001</v>
      </c>
    </row>
    <row r="3517" spans="1:3" ht="15" customHeight="1" x14ac:dyDescent="0.25">
      <c r="A3517" s="237"/>
      <c r="B3517" s="239"/>
      <c r="C3517" s="241"/>
    </row>
    <row r="3518" spans="1:3" x14ac:dyDescent="0.25">
      <c r="A3518" s="236" t="s">
        <v>164</v>
      </c>
      <c r="B3518" s="238">
        <v>0.64</v>
      </c>
      <c r="C3518" s="240">
        <v>0.13</v>
      </c>
    </row>
    <row r="3519" spans="1:3" ht="15" customHeight="1" x14ac:dyDescent="0.25">
      <c r="A3519" s="237"/>
      <c r="B3519" s="239"/>
      <c r="C3519" s="241"/>
    </row>
    <row r="3520" spans="1:3" x14ac:dyDescent="0.25">
      <c r="A3520" s="236" t="s">
        <v>163</v>
      </c>
      <c r="B3520" s="238">
        <v>0.64</v>
      </c>
      <c r="C3520" s="240">
        <v>0.12</v>
      </c>
    </row>
    <row r="3521" spans="1:3" ht="15" customHeight="1" x14ac:dyDescent="0.25">
      <c r="A3521" s="237"/>
      <c r="B3521" s="239"/>
      <c r="C3521" s="241"/>
    </row>
    <row r="3522" spans="1:3" x14ac:dyDescent="0.25">
      <c r="A3522" s="236" t="s">
        <v>162</v>
      </c>
      <c r="B3522" s="238">
        <v>0.64</v>
      </c>
      <c r="C3522" s="240">
        <v>0.12</v>
      </c>
    </row>
    <row r="3523" spans="1:3" ht="15" customHeight="1" x14ac:dyDescent="0.25">
      <c r="A3523" s="237"/>
      <c r="B3523" s="239"/>
      <c r="C3523" s="241"/>
    </row>
    <row r="3524" spans="1:3" x14ac:dyDescent="0.25">
      <c r="A3524" s="236" t="s">
        <v>161</v>
      </c>
      <c r="B3524" s="238">
        <v>0.64</v>
      </c>
      <c r="C3524" s="240">
        <v>0.12</v>
      </c>
    </row>
    <row r="3525" spans="1:3" ht="15" customHeight="1" x14ac:dyDescent="0.25">
      <c r="A3525" s="237"/>
      <c r="B3525" s="239"/>
      <c r="C3525" s="241"/>
    </row>
    <row r="3526" spans="1:3" x14ac:dyDescent="0.25">
      <c r="A3526" s="236" t="s">
        <v>160</v>
      </c>
      <c r="B3526" s="238">
        <v>0.64</v>
      </c>
      <c r="C3526" s="240">
        <v>0.12</v>
      </c>
    </row>
    <row r="3527" spans="1:3" ht="15" customHeight="1" x14ac:dyDescent="0.25">
      <c r="A3527" s="237"/>
      <c r="B3527" s="239"/>
      <c r="C3527" s="241"/>
    </row>
    <row r="3528" spans="1:3" x14ac:dyDescent="0.25">
      <c r="A3528" s="236" t="s">
        <v>159</v>
      </c>
      <c r="B3528" s="238">
        <v>0.63</v>
      </c>
      <c r="C3528" s="240">
        <v>0.09</v>
      </c>
    </row>
    <row r="3529" spans="1:3" ht="15" customHeight="1" x14ac:dyDescent="0.25">
      <c r="A3529" s="237"/>
      <c r="B3529" s="239"/>
      <c r="C3529" s="241"/>
    </row>
    <row r="3530" spans="1:3" x14ac:dyDescent="0.25">
      <c r="A3530" s="236" t="s">
        <v>158</v>
      </c>
      <c r="B3530" s="238">
        <v>0.63</v>
      </c>
      <c r="C3530" s="240">
        <v>0.11</v>
      </c>
    </row>
    <row r="3531" spans="1:3" ht="15" customHeight="1" x14ac:dyDescent="0.25">
      <c r="A3531" s="237"/>
      <c r="B3531" s="239"/>
      <c r="C3531" s="241"/>
    </row>
    <row r="3532" spans="1:3" x14ac:dyDescent="0.25">
      <c r="A3532" s="236" t="s">
        <v>157</v>
      </c>
      <c r="B3532" s="238">
        <v>0.63</v>
      </c>
      <c r="C3532" s="240">
        <v>0.11</v>
      </c>
    </row>
    <row r="3533" spans="1:3" ht="15" customHeight="1" x14ac:dyDescent="0.25">
      <c r="A3533" s="237"/>
      <c r="B3533" s="239"/>
      <c r="C3533" s="241"/>
    </row>
    <row r="3534" spans="1:3" x14ac:dyDescent="0.25">
      <c r="A3534" s="236" t="s">
        <v>156</v>
      </c>
      <c r="B3534" s="238">
        <v>0.63</v>
      </c>
      <c r="C3534" s="240">
        <v>0.1</v>
      </c>
    </row>
    <row r="3535" spans="1:3" ht="15" customHeight="1" x14ac:dyDescent="0.25">
      <c r="A3535" s="237"/>
      <c r="B3535" s="239"/>
      <c r="C3535" s="241"/>
    </row>
    <row r="3536" spans="1:3" x14ac:dyDescent="0.25">
      <c r="A3536" s="236" t="s">
        <v>155</v>
      </c>
      <c r="B3536" s="238">
        <v>0.63</v>
      </c>
      <c r="C3536" s="240">
        <v>0.1</v>
      </c>
    </row>
    <row r="3537" spans="1:3" ht="15" customHeight="1" x14ac:dyDescent="0.25">
      <c r="A3537" s="237"/>
      <c r="B3537" s="239"/>
      <c r="C3537" s="241"/>
    </row>
    <row r="3538" spans="1:3" x14ac:dyDescent="0.25">
      <c r="A3538" s="236" t="s">
        <v>154</v>
      </c>
      <c r="B3538" s="238">
        <v>0.63</v>
      </c>
      <c r="C3538" s="240">
        <v>0.11</v>
      </c>
    </row>
    <row r="3539" spans="1:3" ht="15" customHeight="1" x14ac:dyDescent="0.25">
      <c r="A3539" s="237"/>
      <c r="B3539" s="239"/>
      <c r="C3539" s="241"/>
    </row>
    <row r="3540" spans="1:3" x14ac:dyDescent="0.25">
      <c r="A3540" s="236" t="s">
        <v>153</v>
      </c>
      <c r="B3540" s="238">
        <v>0.63</v>
      </c>
      <c r="C3540" s="240">
        <v>0.06</v>
      </c>
    </row>
    <row r="3541" spans="1:3" ht="15" customHeight="1" x14ac:dyDescent="0.25">
      <c r="A3541" s="237"/>
      <c r="B3541" s="239"/>
      <c r="C3541" s="241"/>
    </row>
    <row r="3542" spans="1:3" x14ac:dyDescent="0.25">
      <c r="A3542" s="236" t="s">
        <v>152</v>
      </c>
      <c r="B3542" s="238">
        <v>0.62</v>
      </c>
      <c r="C3542" s="240">
        <v>0.1</v>
      </c>
    </row>
    <row r="3543" spans="1:3" ht="15" customHeight="1" x14ac:dyDescent="0.25">
      <c r="A3543" s="237"/>
      <c r="B3543" s="239"/>
      <c r="C3543" s="241"/>
    </row>
    <row r="3544" spans="1:3" x14ac:dyDescent="0.25">
      <c r="A3544" s="236" t="s">
        <v>151</v>
      </c>
      <c r="B3544" s="238">
        <v>0.62</v>
      </c>
      <c r="C3544" s="240">
        <v>0.12</v>
      </c>
    </row>
    <row r="3545" spans="1:3" ht="15" customHeight="1" x14ac:dyDescent="0.25">
      <c r="A3545" s="237"/>
      <c r="B3545" s="239"/>
      <c r="C3545" s="241"/>
    </row>
    <row r="3546" spans="1:3" x14ac:dyDescent="0.25">
      <c r="A3546" s="236" t="s">
        <v>150</v>
      </c>
      <c r="B3546" s="238">
        <v>0.62</v>
      </c>
      <c r="C3546" s="240">
        <v>0.12</v>
      </c>
    </row>
    <row r="3547" spans="1:3" ht="15" customHeight="1" x14ac:dyDescent="0.25">
      <c r="A3547" s="237"/>
      <c r="B3547" s="239"/>
      <c r="C3547" s="241"/>
    </row>
    <row r="3548" spans="1:3" x14ac:dyDescent="0.25">
      <c r="A3548" s="236" t="s">
        <v>149</v>
      </c>
      <c r="B3548" s="238">
        <v>0.62</v>
      </c>
      <c r="C3548" s="240">
        <v>0.13</v>
      </c>
    </row>
    <row r="3549" spans="1:3" ht="15" customHeight="1" x14ac:dyDescent="0.25">
      <c r="A3549" s="237"/>
      <c r="B3549" s="239"/>
      <c r="C3549" s="241"/>
    </row>
    <row r="3550" spans="1:3" x14ac:dyDescent="0.25">
      <c r="A3550" s="236" t="s">
        <v>148</v>
      </c>
      <c r="B3550" s="238">
        <v>0.62</v>
      </c>
      <c r="C3550" s="240">
        <v>0.11</v>
      </c>
    </row>
    <row r="3551" spans="1:3" ht="15" customHeight="1" x14ac:dyDescent="0.25">
      <c r="A3551" s="237"/>
      <c r="B3551" s="239"/>
      <c r="C3551" s="241"/>
    </row>
    <row r="3552" spans="1:3" x14ac:dyDescent="0.25">
      <c r="A3552" s="236" t="s">
        <v>147</v>
      </c>
      <c r="B3552" s="238">
        <v>0.62</v>
      </c>
      <c r="C3552" s="240">
        <v>0.08</v>
      </c>
    </row>
    <row r="3553" spans="1:3" ht="15" customHeight="1" x14ac:dyDescent="0.25">
      <c r="A3553" s="237"/>
      <c r="B3553" s="239"/>
      <c r="C3553" s="241"/>
    </row>
    <row r="3554" spans="1:3" x14ac:dyDescent="0.25">
      <c r="A3554" s="236" t="s">
        <v>146</v>
      </c>
      <c r="B3554" s="238">
        <v>0.62</v>
      </c>
      <c r="C3554" s="240">
        <v>0.11</v>
      </c>
    </row>
    <row r="3555" spans="1:3" ht="15" customHeight="1" x14ac:dyDescent="0.25">
      <c r="A3555" s="237"/>
      <c r="B3555" s="239"/>
      <c r="C3555" s="241"/>
    </row>
    <row r="3556" spans="1:3" x14ac:dyDescent="0.25">
      <c r="A3556" s="236" t="s">
        <v>145</v>
      </c>
      <c r="B3556" s="238">
        <v>0.61</v>
      </c>
      <c r="C3556" s="240">
        <v>0.11</v>
      </c>
    </row>
    <row r="3557" spans="1:3" ht="15" customHeight="1" x14ac:dyDescent="0.25">
      <c r="A3557" s="237"/>
      <c r="B3557" s="239"/>
      <c r="C3557" s="241"/>
    </row>
    <row r="3558" spans="1:3" x14ac:dyDescent="0.25">
      <c r="A3558" s="236" t="s">
        <v>144</v>
      </c>
      <c r="B3558" s="238">
        <v>0.61</v>
      </c>
      <c r="C3558" s="240">
        <v>0.12</v>
      </c>
    </row>
    <row r="3559" spans="1:3" ht="15" customHeight="1" x14ac:dyDescent="0.25">
      <c r="A3559" s="237"/>
      <c r="B3559" s="239"/>
      <c r="C3559" s="241"/>
    </row>
    <row r="3560" spans="1:3" x14ac:dyDescent="0.25">
      <c r="A3560" s="236" t="s">
        <v>143</v>
      </c>
      <c r="B3560" s="238">
        <v>0.61</v>
      </c>
      <c r="C3560" s="240">
        <v>0.09</v>
      </c>
    </row>
    <row r="3561" spans="1:3" ht="15" customHeight="1" x14ac:dyDescent="0.25">
      <c r="A3561" s="237"/>
      <c r="B3561" s="239"/>
      <c r="C3561" s="241"/>
    </row>
    <row r="3562" spans="1:3" x14ac:dyDescent="0.25">
      <c r="A3562" s="236" t="s">
        <v>142</v>
      </c>
      <c r="B3562" s="238">
        <v>0.61</v>
      </c>
      <c r="C3562" s="240">
        <v>0.04</v>
      </c>
    </row>
    <row r="3563" spans="1:3" ht="15" customHeight="1" x14ac:dyDescent="0.25">
      <c r="A3563" s="237"/>
      <c r="B3563" s="239"/>
      <c r="C3563" s="241"/>
    </row>
    <row r="3564" spans="1:3" x14ac:dyDescent="0.25">
      <c r="A3564" s="236" t="s">
        <v>141</v>
      </c>
      <c r="B3564" s="238">
        <v>0.61</v>
      </c>
      <c r="C3564" s="240">
        <v>0.08</v>
      </c>
    </row>
    <row r="3565" spans="1:3" ht="15" customHeight="1" x14ac:dyDescent="0.25">
      <c r="A3565" s="237"/>
      <c r="B3565" s="239"/>
      <c r="C3565" s="241"/>
    </row>
    <row r="3566" spans="1:3" x14ac:dyDescent="0.25">
      <c r="A3566" s="236" t="s">
        <v>140</v>
      </c>
      <c r="B3566" s="238">
        <v>0.61</v>
      </c>
      <c r="C3566" s="240">
        <v>0.08</v>
      </c>
    </row>
    <row r="3567" spans="1:3" ht="15" customHeight="1" x14ac:dyDescent="0.25">
      <c r="A3567" s="237"/>
      <c r="B3567" s="239"/>
      <c r="C3567" s="241"/>
    </row>
    <row r="3568" spans="1:3" x14ac:dyDescent="0.25">
      <c r="A3568" s="236" t="s">
        <v>139</v>
      </c>
      <c r="B3568" s="238">
        <v>0.61</v>
      </c>
      <c r="C3568" s="240">
        <v>0.12</v>
      </c>
    </row>
    <row r="3569" spans="1:3" ht="15" customHeight="1" x14ac:dyDescent="0.25">
      <c r="A3569" s="237"/>
      <c r="B3569" s="239"/>
      <c r="C3569" s="241"/>
    </row>
    <row r="3570" spans="1:3" x14ac:dyDescent="0.25">
      <c r="A3570" s="236" t="s">
        <v>138</v>
      </c>
      <c r="B3570" s="238">
        <v>0.6</v>
      </c>
      <c r="C3570" s="240">
        <v>0.12</v>
      </c>
    </row>
    <row r="3571" spans="1:3" ht="15" customHeight="1" x14ac:dyDescent="0.25">
      <c r="A3571" s="237"/>
      <c r="B3571" s="239"/>
      <c r="C3571" s="241"/>
    </row>
    <row r="3572" spans="1:3" x14ac:dyDescent="0.25">
      <c r="A3572" s="236" t="s">
        <v>137</v>
      </c>
      <c r="B3572" s="238">
        <v>0.6</v>
      </c>
      <c r="C3572" s="240">
        <v>0.12</v>
      </c>
    </row>
    <row r="3573" spans="1:3" ht="15" customHeight="1" x14ac:dyDescent="0.25">
      <c r="A3573" s="237"/>
      <c r="B3573" s="239"/>
      <c r="C3573" s="241"/>
    </row>
    <row r="3574" spans="1:3" x14ac:dyDescent="0.25">
      <c r="A3574" s="236" t="s">
        <v>136</v>
      </c>
      <c r="B3574" s="238">
        <v>0.6</v>
      </c>
      <c r="C3574" s="240">
        <v>0.13</v>
      </c>
    </row>
    <row r="3575" spans="1:3" ht="15" customHeight="1" x14ac:dyDescent="0.25">
      <c r="A3575" s="237"/>
      <c r="B3575" s="239"/>
      <c r="C3575" s="241"/>
    </row>
    <row r="3576" spans="1:3" x14ac:dyDescent="0.25">
      <c r="A3576" s="236" t="s">
        <v>135</v>
      </c>
      <c r="B3576" s="238">
        <v>0.6</v>
      </c>
      <c r="C3576" s="240">
        <v>0.12</v>
      </c>
    </row>
    <row r="3577" spans="1:3" ht="15" customHeight="1" x14ac:dyDescent="0.25">
      <c r="A3577" s="237"/>
      <c r="B3577" s="239"/>
      <c r="C3577" s="241"/>
    </row>
    <row r="3578" spans="1:3" x14ac:dyDescent="0.25">
      <c r="A3578" s="236" t="s">
        <v>134</v>
      </c>
      <c r="B3578" s="238">
        <v>0.6</v>
      </c>
      <c r="C3578" s="240">
        <v>0.11</v>
      </c>
    </row>
    <row r="3579" spans="1:3" ht="15" customHeight="1" x14ac:dyDescent="0.25">
      <c r="A3579" s="237"/>
      <c r="B3579" s="239"/>
      <c r="C3579" s="241"/>
    </row>
    <row r="3580" spans="1:3" x14ac:dyDescent="0.25">
      <c r="A3580" s="236" t="s">
        <v>133</v>
      </c>
      <c r="B3580" s="238">
        <v>0.6</v>
      </c>
      <c r="C3580" s="240">
        <v>0.1</v>
      </c>
    </row>
    <row r="3581" spans="1:3" ht="15" customHeight="1" x14ac:dyDescent="0.25">
      <c r="A3581" s="237"/>
      <c r="B3581" s="239"/>
      <c r="C3581" s="241"/>
    </row>
    <row r="3582" spans="1:3" x14ac:dyDescent="0.25">
      <c r="A3582" s="236" t="s">
        <v>132</v>
      </c>
      <c r="B3582" s="238">
        <v>0.6</v>
      </c>
      <c r="C3582" s="240">
        <v>7.0000000000000007E-2</v>
      </c>
    </row>
    <row r="3583" spans="1:3" ht="15" customHeight="1" x14ac:dyDescent="0.25">
      <c r="A3583" s="237"/>
      <c r="B3583" s="239"/>
      <c r="C3583" s="241"/>
    </row>
    <row r="3584" spans="1:3" x14ac:dyDescent="0.25">
      <c r="A3584" s="236" t="s">
        <v>131</v>
      </c>
      <c r="B3584" s="238">
        <v>0.59</v>
      </c>
      <c r="C3584" s="240">
        <v>0.05</v>
      </c>
    </row>
    <row r="3585" spans="1:3" ht="15" customHeight="1" x14ac:dyDescent="0.25">
      <c r="A3585" s="237"/>
      <c r="B3585" s="239"/>
      <c r="C3585" s="241"/>
    </row>
    <row r="3586" spans="1:3" x14ac:dyDescent="0.25">
      <c r="A3586" s="236" t="s">
        <v>130</v>
      </c>
      <c r="B3586" s="238">
        <v>0.59</v>
      </c>
      <c r="C3586" s="240">
        <v>0.06</v>
      </c>
    </row>
    <row r="3587" spans="1:3" ht="15" customHeight="1" x14ac:dyDescent="0.25">
      <c r="A3587" s="237"/>
      <c r="B3587" s="239"/>
      <c r="C3587" s="241"/>
    </row>
    <row r="3588" spans="1:3" x14ac:dyDescent="0.25">
      <c r="A3588" s="236" t="s">
        <v>129</v>
      </c>
      <c r="B3588" s="238">
        <v>0.59</v>
      </c>
      <c r="C3588" s="240">
        <v>7.0000000000000007E-2</v>
      </c>
    </row>
    <row r="3589" spans="1:3" ht="15" customHeight="1" x14ac:dyDescent="0.25">
      <c r="A3589" s="237"/>
      <c r="B3589" s="239"/>
      <c r="C3589" s="241"/>
    </row>
    <row r="3590" spans="1:3" x14ac:dyDescent="0.25">
      <c r="A3590" s="236" t="s">
        <v>128</v>
      </c>
      <c r="B3590" s="238">
        <v>0.59</v>
      </c>
      <c r="C3590" s="240">
        <v>0.06</v>
      </c>
    </row>
    <row r="3591" spans="1:3" ht="15" customHeight="1" x14ac:dyDescent="0.25">
      <c r="A3591" s="237"/>
      <c r="B3591" s="239"/>
      <c r="C3591" s="241"/>
    </row>
    <row r="3592" spans="1:3" x14ac:dyDescent="0.25">
      <c r="A3592" s="236" t="s">
        <v>127</v>
      </c>
      <c r="B3592" s="238">
        <v>0.59</v>
      </c>
      <c r="C3592" s="240">
        <v>7.0000000000000007E-2</v>
      </c>
    </row>
    <row r="3593" spans="1:3" ht="15" customHeight="1" x14ac:dyDescent="0.25">
      <c r="A3593" s="237"/>
      <c r="B3593" s="239"/>
      <c r="C3593" s="241"/>
    </row>
    <row r="3594" spans="1:3" x14ac:dyDescent="0.25">
      <c r="A3594" s="236" t="s">
        <v>126</v>
      </c>
      <c r="B3594" s="238">
        <v>0.59</v>
      </c>
      <c r="C3594" s="240">
        <v>0.12</v>
      </c>
    </row>
    <row r="3595" spans="1:3" ht="15" customHeight="1" x14ac:dyDescent="0.25">
      <c r="A3595" s="237"/>
      <c r="B3595" s="239"/>
      <c r="C3595" s="241"/>
    </row>
    <row r="3596" spans="1:3" x14ac:dyDescent="0.25">
      <c r="A3596" s="236" t="s">
        <v>125</v>
      </c>
      <c r="B3596" s="238">
        <v>0.59</v>
      </c>
      <c r="C3596" s="240">
        <v>0.11</v>
      </c>
    </row>
    <row r="3597" spans="1:3" ht="15" customHeight="1" x14ac:dyDescent="0.25">
      <c r="A3597" s="237"/>
      <c r="B3597" s="239"/>
      <c r="C3597" s="241"/>
    </row>
    <row r="3598" spans="1:3" x14ac:dyDescent="0.25">
      <c r="A3598" s="236" t="s">
        <v>124</v>
      </c>
      <c r="B3598" s="238">
        <v>0.57999999999999996</v>
      </c>
      <c r="C3598" s="240">
        <v>7.0000000000000007E-2</v>
      </c>
    </row>
    <row r="3599" spans="1:3" ht="15" customHeight="1" x14ac:dyDescent="0.25">
      <c r="A3599" s="237"/>
      <c r="B3599" s="239"/>
      <c r="C3599" s="241"/>
    </row>
    <row r="3600" spans="1:3" x14ac:dyDescent="0.25">
      <c r="A3600" s="236" t="s">
        <v>123</v>
      </c>
      <c r="B3600" s="238">
        <v>0.57999999999999996</v>
      </c>
      <c r="C3600" s="240">
        <v>0.08</v>
      </c>
    </row>
    <row r="3601" spans="1:3" ht="15" customHeight="1" x14ac:dyDescent="0.25">
      <c r="A3601" s="237"/>
      <c r="B3601" s="239"/>
      <c r="C3601" s="241"/>
    </row>
    <row r="3602" spans="1:3" x14ac:dyDescent="0.25">
      <c r="A3602" s="236" t="s">
        <v>122</v>
      </c>
      <c r="B3602" s="238">
        <v>0.57999999999999996</v>
      </c>
      <c r="C3602" s="240">
        <v>0.06</v>
      </c>
    </row>
    <row r="3603" spans="1:3" ht="15" customHeight="1" x14ac:dyDescent="0.25">
      <c r="A3603" s="237"/>
      <c r="B3603" s="239"/>
      <c r="C3603" s="241"/>
    </row>
    <row r="3604" spans="1:3" x14ac:dyDescent="0.25">
      <c r="A3604" s="236" t="s">
        <v>121</v>
      </c>
      <c r="B3604" s="238">
        <v>0.57999999999999996</v>
      </c>
      <c r="C3604" s="240">
        <v>0.08</v>
      </c>
    </row>
    <row r="3605" spans="1:3" ht="15" customHeight="1" x14ac:dyDescent="0.25">
      <c r="A3605" s="237"/>
      <c r="B3605" s="239"/>
      <c r="C3605" s="241"/>
    </row>
    <row r="3606" spans="1:3" x14ac:dyDescent="0.25">
      <c r="A3606" s="236" t="s">
        <v>120</v>
      </c>
      <c r="B3606" s="238">
        <v>0.57999999999999996</v>
      </c>
      <c r="C3606" s="240">
        <v>0.08</v>
      </c>
    </row>
    <row r="3607" spans="1:3" ht="15" customHeight="1" x14ac:dyDescent="0.25">
      <c r="A3607" s="237"/>
      <c r="B3607" s="239"/>
      <c r="C3607" s="241"/>
    </row>
    <row r="3608" spans="1:3" x14ac:dyDescent="0.25">
      <c r="A3608" s="236" t="s">
        <v>119</v>
      </c>
      <c r="B3608" s="238">
        <v>0.57999999999999996</v>
      </c>
      <c r="C3608" s="240">
        <v>0.1</v>
      </c>
    </row>
    <row r="3609" spans="1:3" ht="15" customHeight="1" x14ac:dyDescent="0.25">
      <c r="A3609" s="237"/>
      <c r="B3609" s="239"/>
      <c r="C3609" s="241"/>
    </row>
    <row r="3610" spans="1:3" x14ac:dyDescent="0.25">
      <c r="A3610" s="236" t="s">
        <v>118</v>
      </c>
      <c r="B3610" s="238">
        <v>0.57999999999999996</v>
      </c>
      <c r="C3610" s="240">
        <v>0.11</v>
      </c>
    </row>
    <row r="3611" spans="1:3" ht="15" customHeight="1" x14ac:dyDescent="0.25">
      <c r="A3611" s="237"/>
      <c r="B3611" s="239"/>
      <c r="C3611" s="241"/>
    </row>
    <row r="3612" spans="1:3" x14ac:dyDescent="0.25">
      <c r="A3612" s="236" t="s">
        <v>117</v>
      </c>
      <c r="B3612" s="238">
        <v>0.57999999999999996</v>
      </c>
      <c r="C3612" s="240">
        <v>0.09</v>
      </c>
    </row>
    <row r="3613" spans="1:3" ht="15" customHeight="1" x14ac:dyDescent="0.25">
      <c r="A3613" s="237"/>
      <c r="B3613" s="239"/>
      <c r="C3613" s="241"/>
    </row>
    <row r="3614" spans="1:3" x14ac:dyDescent="0.25">
      <c r="A3614" s="236" t="s">
        <v>116</v>
      </c>
      <c r="B3614" s="238">
        <v>0.57999999999999996</v>
      </c>
      <c r="C3614" s="240">
        <v>0.09</v>
      </c>
    </row>
    <row r="3615" spans="1:3" ht="15" customHeight="1" x14ac:dyDescent="0.25">
      <c r="A3615" s="237"/>
      <c r="B3615" s="239"/>
      <c r="C3615" s="241"/>
    </row>
    <row r="3616" spans="1:3" x14ac:dyDescent="0.25">
      <c r="A3616" s="236" t="s">
        <v>115</v>
      </c>
      <c r="B3616" s="238">
        <v>0.57999999999999996</v>
      </c>
      <c r="C3616" s="240">
        <v>0.1</v>
      </c>
    </row>
    <row r="3617" spans="1:3" ht="15" customHeight="1" x14ac:dyDescent="0.25">
      <c r="A3617" s="237"/>
      <c r="B3617" s="239"/>
      <c r="C3617" s="241"/>
    </row>
    <row r="3618" spans="1:3" x14ac:dyDescent="0.25">
      <c r="A3618" s="236" t="s">
        <v>114</v>
      </c>
      <c r="B3618" s="238">
        <v>0.57999999999999996</v>
      </c>
      <c r="C3618" s="240">
        <v>0.1</v>
      </c>
    </row>
    <row r="3619" spans="1:3" ht="15" customHeight="1" x14ac:dyDescent="0.25">
      <c r="A3619" s="237"/>
      <c r="B3619" s="239"/>
      <c r="C3619" s="241"/>
    </row>
    <row r="3620" spans="1:3" x14ac:dyDescent="0.25">
      <c r="A3620" s="236" t="s">
        <v>113</v>
      </c>
      <c r="B3620" s="238">
        <v>0.57999999999999996</v>
      </c>
      <c r="C3620" s="240">
        <v>0.09</v>
      </c>
    </row>
    <row r="3621" spans="1:3" ht="15" customHeight="1" x14ac:dyDescent="0.25">
      <c r="A3621" s="237"/>
      <c r="B3621" s="239"/>
      <c r="C3621" s="241"/>
    </row>
    <row r="3622" spans="1:3" x14ac:dyDescent="0.25">
      <c r="A3622" s="236" t="s">
        <v>112</v>
      </c>
      <c r="B3622" s="238">
        <v>0.57999999999999996</v>
      </c>
      <c r="C3622" s="240">
        <v>0.03</v>
      </c>
    </row>
    <row r="3623" spans="1:3" ht="15" customHeight="1" x14ac:dyDescent="0.25">
      <c r="A3623" s="237"/>
      <c r="B3623" s="239"/>
      <c r="C3623" s="241"/>
    </row>
    <row r="3624" spans="1:3" x14ac:dyDescent="0.25">
      <c r="A3624" s="236" t="s">
        <v>111</v>
      </c>
      <c r="B3624" s="238">
        <v>0.57999999999999996</v>
      </c>
      <c r="C3624" s="240">
        <v>0.04</v>
      </c>
    </row>
    <row r="3625" spans="1:3" ht="15" customHeight="1" x14ac:dyDescent="0.25">
      <c r="A3625" s="237"/>
      <c r="B3625" s="239"/>
      <c r="C3625" s="241"/>
    </row>
    <row r="3626" spans="1:3" x14ac:dyDescent="0.25">
      <c r="A3626" s="236" t="s">
        <v>110</v>
      </c>
      <c r="B3626" s="238">
        <v>0.56999999999999995</v>
      </c>
      <c r="C3626" s="240">
        <v>0.02</v>
      </c>
    </row>
    <row r="3627" spans="1:3" ht="15" customHeight="1" x14ac:dyDescent="0.25">
      <c r="A3627" s="237"/>
      <c r="B3627" s="239"/>
      <c r="C3627" s="241"/>
    </row>
    <row r="3628" spans="1:3" x14ac:dyDescent="0.25">
      <c r="A3628" s="236" t="s">
        <v>109</v>
      </c>
      <c r="B3628" s="238">
        <v>0.56999999999999995</v>
      </c>
      <c r="C3628" s="240">
        <v>0.02</v>
      </c>
    </row>
    <row r="3629" spans="1:3" ht="15" customHeight="1" x14ac:dyDescent="0.25">
      <c r="A3629" s="237"/>
      <c r="B3629" s="239"/>
      <c r="C3629" s="241"/>
    </row>
    <row r="3630" spans="1:3" x14ac:dyDescent="0.25">
      <c r="A3630" s="236" t="s">
        <v>108</v>
      </c>
      <c r="B3630" s="238">
        <v>0.56999999999999995</v>
      </c>
      <c r="C3630" s="240">
        <v>0.04</v>
      </c>
    </row>
    <row r="3631" spans="1:3" ht="15" customHeight="1" x14ac:dyDescent="0.25">
      <c r="A3631" s="237"/>
      <c r="B3631" s="239"/>
      <c r="C3631" s="241"/>
    </row>
    <row r="3632" spans="1:3" x14ac:dyDescent="0.25">
      <c r="A3632" s="236" t="s">
        <v>107</v>
      </c>
      <c r="B3632" s="238">
        <v>0.56999999999999995</v>
      </c>
      <c r="C3632" s="240">
        <v>0.04</v>
      </c>
    </row>
    <row r="3633" spans="1:3" ht="15" customHeight="1" x14ac:dyDescent="0.25">
      <c r="A3633" s="237"/>
      <c r="B3633" s="239"/>
      <c r="C3633" s="241"/>
    </row>
    <row r="3634" spans="1:3" x14ac:dyDescent="0.25">
      <c r="A3634" s="236" t="s">
        <v>106</v>
      </c>
      <c r="B3634" s="238">
        <v>0.56999999999999995</v>
      </c>
      <c r="C3634" s="240">
        <v>7.0000000000000007E-2</v>
      </c>
    </row>
    <row r="3635" spans="1:3" ht="15" customHeight="1" x14ac:dyDescent="0.25">
      <c r="A3635" s="237"/>
      <c r="B3635" s="239"/>
      <c r="C3635" s="241"/>
    </row>
    <row r="3636" spans="1:3" x14ac:dyDescent="0.25">
      <c r="A3636" s="236" t="s">
        <v>105</v>
      </c>
      <c r="B3636" s="238">
        <v>0.56999999999999995</v>
      </c>
      <c r="C3636" s="240">
        <v>7.0000000000000007E-2</v>
      </c>
    </row>
    <row r="3637" spans="1:3" ht="15" customHeight="1" x14ac:dyDescent="0.25">
      <c r="A3637" s="237"/>
      <c r="B3637" s="239"/>
      <c r="C3637" s="241"/>
    </row>
    <row r="3638" spans="1:3" x14ac:dyDescent="0.25">
      <c r="A3638" s="236" t="s">
        <v>104</v>
      </c>
      <c r="B3638" s="238">
        <v>0.56999999999999995</v>
      </c>
      <c r="C3638" s="240">
        <v>0.08</v>
      </c>
    </row>
    <row r="3639" spans="1:3" ht="15" customHeight="1" x14ac:dyDescent="0.25">
      <c r="A3639" s="237"/>
      <c r="B3639" s="239"/>
      <c r="C3639" s="241"/>
    </row>
    <row r="3640" spans="1:3" x14ac:dyDescent="0.25">
      <c r="A3640" s="236" t="s">
        <v>103</v>
      </c>
      <c r="B3640" s="238">
        <v>0.56999999999999995</v>
      </c>
      <c r="C3640" s="240">
        <v>0.08</v>
      </c>
    </row>
    <row r="3641" spans="1:3" ht="15" customHeight="1" x14ac:dyDescent="0.25">
      <c r="A3641" s="237"/>
      <c r="B3641" s="239"/>
      <c r="C3641" s="241"/>
    </row>
    <row r="3642" spans="1:3" x14ac:dyDescent="0.25">
      <c r="A3642" s="236" t="s">
        <v>102</v>
      </c>
      <c r="B3642" s="238">
        <v>0.56999999999999995</v>
      </c>
      <c r="C3642" s="240">
        <v>0.06</v>
      </c>
    </row>
    <row r="3643" spans="1:3" ht="15" customHeight="1" x14ac:dyDescent="0.25">
      <c r="A3643" s="237"/>
      <c r="B3643" s="239"/>
      <c r="C3643" s="241"/>
    </row>
    <row r="3644" spans="1:3" x14ac:dyDescent="0.25">
      <c r="A3644" s="236" t="s">
        <v>101</v>
      </c>
      <c r="B3644" s="238">
        <v>0.56999999999999995</v>
      </c>
      <c r="C3644" s="240">
        <v>0.05</v>
      </c>
    </row>
    <row r="3645" spans="1:3" ht="15" customHeight="1" x14ac:dyDescent="0.25">
      <c r="A3645" s="237"/>
      <c r="B3645" s="239"/>
      <c r="C3645" s="241"/>
    </row>
    <row r="3646" spans="1:3" x14ac:dyDescent="0.25">
      <c r="A3646" s="236" t="s">
        <v>100</v>
      </c>
      <c r="B3646" s="238">
        <v>0.56999999999999995</v>
      </c>
      <c r="C3646" s="240">
        <v>0.02</v>
      </c>
    </row>
    <row r="3647" spans="1:3" ht="15" customHeight="1" x14ac:dyDescent="0.25">
      <c r="A3647" s="237"/>
      <c r="B3647" s="239"/>
      <c r="C3647" s="241"/>
    </row>
    <row r="3648" spans="1:3" x14ac:dyDescent="0.25">
      <c r="A3648" s="236" t="s">
        <v>99</v>
      </c>
      <c r="B3648" s="238">
        <v>0.56999999999999995</v>
      </c>
      <c r="C3648" s="240">
        <v>7.0000000000000007E-2</v>
      </c>
    </row>
    <row r="3649" spans="1:3" ht="15" customHeight="1" x14ac:dyDescent="0.25">
      <c r="A3649" s="237"/>
      <c r="B3649" s="239"/>
      <c r="C3649" s="241"/>
    </row>
    <row r="3650" spans="1:3" x14ac:dyDescent="0.25">
      <c r="A3650" s="236" t="s">
        <v>98</v>
      </c>
      <c r="B3650" s="238">
        <v>0.56999999999999995</v>
      </c>
      <c r="C3650" s="240">
        <v>0.06</v>
      </c>
    </row>
    <row r="3651" spans="1:3" ht="15" customHeight="1" x14ac:dyDescent="0.25">
      <c r="A3651" s="237"/>
      <c r="B3651" s="239"/>
      <c r="C3651" s="241"/>
    </row>
    <row r="3652" spans="1:3" x14ac:dyDescent="0.25">
      <c r="A3652" s="236" t="s">
        <v>97</v>
      </c>
      <c r="B3652" s="238">
        <v>0.56999999999999995</v>
      </c>
      <c r="C3652" s="240">
        <v>0.04</v>
      </c>
    </row>
    <row r="3653" spans="1:3" ht="15" customHeight="1" x14ac:dyDescent="0.25">
      <c r="A3653" s="237"/>
      <c r="B3653" s="239"/>
      <c r="C3653" s="241"/>
    </row>
    <row r="3654" spans="1:3" x14ac:dyDescent="0.25">
      <c r="A3654" s="236" t="s">
        <v>96</v>
      </c>
      <c r="B3654" s="238">
        <v>0.56999999999999995</v>
      </c>
      <c r="C3654" s="240">
        <v>0.04</v>
      </c>
    </row>
    <row r="3655" spans="1:3" ht="15" customHeight="1" x14ac:dyDescent="0.25">
      <c r="A3655" s="237"/>
      <c r="B3655" s="239"/>
      <c r="C3655" s="241"/>
    </row>
    <row r="3656" spans="1:3" x14ac:dyDescent="0.25">
      <c r="A3656" s="236" t="s">
        <v>95</v>
      </c>
      <c r="B3656" s="238">
        <v>0.56999999999999995</v>
      </c>
      <c r="C3656" s="240">
        <v>0.06</v>
      </c>
    </row>
    <row r="3657" spans="1:3" ht="15" customHeight="1" x14ac:dyDescent="0.25">
      <c r="A3657" s="237"/>
      <c r="B3657" s="239"/>
      <c r="C3657" s="241"/>
    </row>
    <row r="3658" spans="1:3" x14ac:dyDescent="0.25">
      <c r="A3658" s="236" t="s">
        <v>94</v>
      </c>
      <c r="B3658" s="238">
        <v>0.56999999999999995</v>
      </c>
      <c r="C3658" s="240">
        <v>0.05</v>
      </c>
    </row>
    <row r="3659" spans="1:3" ht="15" customHeight="1" x14ac:dyDescent="0.25">
      <c r="A3659" s="237"/>
      <c r="B3659" s="239"/>
      <c r="C3659" s="241"/>
    </row>
    <row r="3660" spans="1:3" x14ac:dyDescent="0.25">
      <c r="A3660" s="236" t="s">
        <v>93</v>
      </c>
      <c r="B3660" s="238">
        <v>0.56999999999999995</v>
      </c>
      <c r="C3660" s="240">
        <v>0.06</v>
      </c>
    </row>
    <row r="3661" spans="1:3" ht="15" customHeight="1" x14ac:dyDescent="0.25">
      <c r="A3661" s="237"/>
      <c r="B3661" s="239"/>
      <c r="C3661" s="241"/>
    </row>
    <row r="3662" spans="1:3" x14ac:dyDescent="0.25">
      <c r="A3662" s="236" t="s">
        <v>92</v>
      </c>
      <c r="B3662" s="238">
        <v>0.56999999999999995</v>
      </c>
      <c r="C3662" s="240">
        <v>0.03</v>
      </c>
    </row>
    <row r="3663" spans="1:3" ht="15" customHeight="1" x14ac:dyDescent="0.25">
      <c r="A3663" s="237"/>
      <c r="B3663" s="239"/>
      <c r="C3663" s="241"/>
    </row>
    <row r="3664" spans="1:3" x14ac:dyDescent="0.25">
      <c r="A3664" s="236" t="s">
        <v>91</v>
      </c>
      <c r="B3664" s="238">
        <v>0.56999999999999995</v>
      </c>
      <c r="C3664" s="240">
        <v>0.05</v>
      </c>
    </row>
    <row r="3665" spans="1:3" ht="15" customHeight="1" x14ac:dyDescent="0.25">
      <c r="A3665" s="237"/>
      <c r="B3665" s="239"/>
      <c r="C3665" s="241"/>
    </row>
    <row r="3666" spans="1:3" x14ac:dyDescent="0.25">
      <c r="A3666" s="236" t="s">
        <v>90</v>
      </c>
      <c r="B3666" s="238">
        <v>0.56999999999999995</v>
      </c>
      <c r="C3666" s="240">
        <v>0.08</v>
      </c>
    </row>
    <row r="3667" spans="1:3" ht="15" customHeight="1" x14ac:dyDescent="0.25">
      <c r="A3667" s="237"/>
      <c r="B3667" s="239"/>
      <c r="C3667" s="241"/>
    </row>
    <row r="3668" spans="1:3" x14ac:dyDescent="0.25">
      <c r="A3668" s="236" t="s">
        <v>89</v>
      </c>
      <c r="B3668" s="238">
        <v>0.56999999999999995</v>
      </c>
      <c r="C3668" s="240">
        <v>0.1</v>
      </c>
    </row>
    <row r="3669" spans="1:3" ht="15" customHeight="1" x14ac:dyDescent="0.25">
      <c r="A3669" s="237"/>
      <c r="B3669" s="239"/>
      <c r="C3669" s="241"/>
    </row>
    <row r="3670" spans="1:3" x14ac:dyDescent="0.25">
      <c r="A3670" s="236" t="s">
        <v>88</v>
      </c>
      <c r="B3670" s="238">
        <v>0.56999999999999995</v>
      </c>
      <c r="C3670" s="240">
        <v>0.06</v>
      </c>
    </row>
    <row r="3671" spans="1:3" ht="15" customHeight="1" x14ac:dyDescent="0.25">
      <c r="A3671" s="237"/>
      <c r="B3671" s="239"/>
      <c r="C3671" s="241"/>
    </row>
    <row r="3672" spans="1:3" x14ac:dyDescent="0.25">
      <c r="A3672" s="236" t="s">
        <v>87</v>
      </c>
      <c r="B3672" s="238">
        <v>0.56999999999999995</v>
      </c>
      <c r="C3672" s="240">
        <v>7.0000000000000007E-2</v>
      </c>
    </row>
    <row r="3673" spans="1:3" ht="15" customHeight="1" x14ac:dyDescent="0.25">
      <c r="A3673" s="237"/>
      <c r="B3673" s="239"/>
      <c r="C3673" s="241"/>
    </row>
    <row r="3674" spans="1:3" x14ac:dyDescent="0.25">
      <c r="A3674" s="236" t="s">
        <v>86</v>
      </c>
      <c r="B3674" s="238">
        <v>0.56999999999999995</v>
      </c>
      <c r="C3674" s="240">
        <v>0.1</v>
      </c>
    </row>
    <row r="3675" spans="1:3" ht="15" customHeight="1" x14ac:dyDescent="0.25">
      <c r="A3675" s="237"/>
      <c r="B3675" s="239"/>
      <c r="C3675" s="241"/>
    </row>
    <row r="3676" spans="1:3" x14ac:dyDescent="0.25">
      <c r="A3676" s="236" t="s">
        <v>85</v>
      </c>
      <c r="B3676" s="238">
        <v>0.56999999999999995</v>
      </c>
      <c r="C3676" s="240">
        <v>0.08</v>
      </c>
    </row>
    <row r="3677" spans="1:3" ht="15" customHeight="1" x14ac:dyDescent="0.25">
      <c r="A3677" s="237"/>
      <c r="B3677" s="239"/>
      <c r="C3677" s="241"/>
    </row>
    <row r="3678" spans="1:3" x14ac:dyDescent="0.25">
      <c r="A3678" s="236" t="s">
        <v>84</v>
      </c>
      <c r="B3678" s="238">
        <v>0.56999999999999995</v>
      </c>
      <c r="C3678" s="240">
        <v>0.06</v>
      </c>
    </row>
    <row r="3679" spans="1:3" ht="15" customHeight="1" x14ac:dyDescent="0.25">
      <c r="A3679" s="237"/>
      <c r="B3679" s="239"/>
      <c r="C3679" s="241"/>
    </row>
    <row r="3680" spans="1:3" x14ac:dyDescent="0.25">
      <c r="A3680" s="236" t="s">
        <v>83</v>
      </c>
      <c r="B3680" s="238">
        <v>0.56999999999999995</v>
      </c>
      <c r="C3680" s="240">
        <v>0.06</v>
      </c>
    </row>
    <row r="3681" spans="1:4" ht="15" customHeight="1" x14ac:dyDescent="0.25">
      <c r="A3681" s="237"/>
      <c r="B3681" s="239"/>
      <c r="C3681" s="241"/>
    </row>
    <row r="3682" spans="1:4" x14ac:dyDescent="0.25">
      <c r="A3682" s="236" t="s">
        <v>82</v>
      </c>
      <c r="B3682" s="238">
        <v>0.56999999999999995</v>
      </c>
      <c r="C3682" s="240">
        <v>0.02</v>
      </c>
    </row>
    <row r="3683" spans="1:4" ht="15" customHeight="1" x14ac:dyDescent="0.25">
      <c r="A3683" s="237"/>
      <c r="B3683" s="239"/>
      <c r="C3683" s="241"/>
    </row>
    <row r="3684" spans="1:4" x14ac:dyDescent="0.25">
      <c r="A3684" s="236" t="s">
        <v>81</v>
      </c>
      <c r="B3684" s="238">
        <v>0.56999999999999995</v>
      </c>
      <c r="C3684" s="240">
        <v>0</v>
      </c>
    </row>
    <row r="3685" spans="1:4" ht="15" customHeight="1" x14ac:dyDescent="0.25">
      <c r="A3685" s="237"/>
      <c r="B3685" s="239"/>
      <c r="C3685" s="241"/>
    </row>
    <row r="3686" spans="1:4" x14ac:dyDescent="0.25">
      <c r="A3686" s="231" t="s">
        <v>75</v>
      </c>
      <c r="B3686" s="231"/>
      <c r="C3686" s="231"/>
      <c r="D3686" s="231"/>
    </row>
    <row r="3687" spans="1:4" x14ac:dyDescent="0.25">
      <c r="A3687" s="242" t="s">
        <v>80</v>
      </c>
      <c r="B3687" s="242"/>
      <c r="C3687" s="242"/>
      <c r="D3687" s="242"/>
    </row>
    <row r="3688" spans="1:4" x14ac:dyDescent="0.25">
      <c r="A3688" s="243" t="s">
        <v>75</v>
      </c>
      <c r="B3688" s="232" t="s">
        <v>79</v>
      </c>
      <c r="C3688" s="165" t="s">
        <v>78</v>
      </c>
    </row>
    <row r="3689" spans="1:4" x14ac:dyDescent="0.25">
      <c r="A3689" s="244"/>
      <c r="B3689" s="233"/>
      <c r="C3689" s="164" t="s">
        <v>77</v>
      </c>
    </row>
    <row r="3690" spans="1:4" x14ac:dyDescent="0.25">
      <c r="A3690" s="245" t="s">
        <v>76</v>
      </c>
      <c r="B3690" s="238">
        <v>0.26122672508214706</v>
      </c>
      <c r="C3690" s="240">
        <v>232.74000000000029</v>
      </c>
    </row>
    <row r="3691" spans="1:4" ht="15" customHeight="1" x14ac:dyDescent="0.25">
      <c r="A3691" s="246"/>
      <c r="B3691" s="239"/>
      <c r="C3691" s="241"/>
    </row>
    <row r="3692" spans="1:4" x14ac:dyDescent="0.25">
      <c r="A3692" s="231" t="s">
        <v>75</v>
      </c>
      <c r="B3692" s="231"/>
      <c r="C3692" s="231"/>
      <c r="D3692" s="231"/>
    </row>
  </sheetData>
  <mergeCells count="7869">
    <mergeCell ref="M762:M763"/>
    <mergeCell ref="N762:N763"/>
    <mergeCell ref="O762:O763"/>
    <mergeCell ref="M758:M759"/>
    <mergeCell ref="N758:N759"/>
    <mergeCell ref="O758:O759"/>
    <mergeCell ref="M760:M761"/>
    <mergeCell ref="N760:N761"/>
    <mergeCell ref="O760:O761"/>
    <mergeCell ref="M746:M747"/>
    <mergeCell ref="N746:N747"/>
    <mergeCell ref="O746:O747"/>
    <mergeCell ref="M748:M749"/>
    <mergeCell ref="N748:N749"/>
    <mergeCell ref="O748:O749"/>
    <mergeCell ref="M750:M751"/>
    <mergeCell ref="N750:N751"/>
    <mergeCell ref="O750:O751"/>
    <mergeCell ref="M752:M753"/>
    <mergeCell ref="N752:N753"/>
    <mergeCell ref="O752:O753"/>
    <mergeCell ref="M754:M755"/>
    <mergeCell ref="N754:N755"/>
    <mergeCell ref="O754:O755"/>
    <mergeCell ref="M756:M757"/>
    <mergeCell ref="N756:N757"/>
    <mergeCell ref="O756:O757"/>
    <mergeCell ref="M734:M735"/>
    <mergeCell ref="N734:N735"/>
    <mergeCell ref="O734:O735"/>
    <mergeCell ref="M736:M737"/>
    <mergeCell ref="N736:N737"/>
    <mergeCell ref="O736:O737"/>
    <mergeCell ref="M738:M739"/>
    <mergeCell ref="N738:N739"/>
    <mergeCell ref="O738:O739"/>
    <mergeCell ref="M740:M741"/>
    <mergeCell ref="N740:N741"/>
    <mergeCell ref="O740:O741"/>
    <mergeCell ref="M742:M743"/>
    <mergeCell ref="N742:N743"/>
    <mergeCell ref="O742:O743"/>
    <mergeCell ref="M744:M745"/>
    <mergeCell ref="N744:N745"/>
    <mergeCell ref="O744:O745"/>
    <mergeCell ref="M722:M723"/>
    <mergeCell ref="N722:N723"/>
    <mergeCell ref="O722:O723"/>
    <mergeCell ref="M724:M725"/>
    <mergeCell ref="N724:N725"/>
    <mergeCell ref="O724:O725"/>
    <mergeCell ref="M726:M727"/>
    <mergeCell ref="N726:N727"/>
    <mergeCell ref="O726:O727"/>
    <mergeCell ref="M728:M729"/>
    <mergeCell ref="N728:N729"/>
    <mergeCell ref="O728:O729"/>
    <mergeCell ref="M730:M731"/>
    <mergeCell ref="N730:N731"/>
    <mergeCell ref="O730:O731"/>
    <mergeCell ref="M732:M733"/>
    <mergeCell ref="N732:N733"/>
    <mergeCell ref="O732:O733"/>
    <mergeCell ref="M710:M711"/>
    <mergeCell ref="N710:N711"/>
    <mergeCell ref="O710:O711"/>
    <mergeCell ref="M712:M713"/>
    <mergeCell ref="N712:N713"/>
    <mergeCell ref="O712:O713"/>
    <mergeCell ref="M714:M715"/>
    <mergeCell ref="N714:N715"/>
    <mergeCell ref="O714:O715"/>
    <mergeCell ref="M716:M717"/>
    <mergeCell ref="N716:N717"/>
    <mergeCell ref="O716:O717"/>
    <mergeCell ref="M718:M719"/>
    <mergeCell ref="N718:N719"/>
    <mergeCell ref="O718:O719"/>
    <mergeCell ref="M720:M721"/>
    <mergeCell ref="N720:N721"/>
    <mergeCell ref="O720:O721"/>
    <mergeCell ref="M697:M698"/>
    <mergeCell ref="N697:N698"/>
    <mergeCell ref="O697:O698"/>
    <mergeCell ref="M699:M700"/>
    <mergeCell ref="N699:N700"/>
    <mergeCell ref="O699:O700"/>
    <mergeCell ref="M702:M703"/>
    <mergeCell ref="N702:N703"/>
    <mergeCell ref="O702:O703"/>
    <mergeCell ref="M704:M705"/>
    <mergeCell ref="N704:N705"/>
    <mergeCell ref="O704:O705"/>
    <mergeCell ref="M706:M707"/>
    <mergeCell ref="N706:N707"/>
    <mergeCell ref="O706:O707"/>
    <mergeCell ref="M708:M709"/>
    <mergeCell ref="N708:N709"/>
    <mergeCell ref="O708:O709"/>
    <mergeCell ref="M685:M686"/>
    <mergeCell ref="N685:N686"/>
    <mergeCell ref="O685:O686"/>
    <mergeCell ref="M687:M688"/>
    <mergeCell ref="N687:N688"/>
    <mergeCell ref="O687:O688"/>
    <mergeCell ref="M689:M690"/>
    <mergeCell ref="N689:N690"/>
    <mergeCell ref="O689:O690"/>
    <mergeCell ref="M691:M692"/>
    <mergeCell ref="N691:N692"/>
    <mergeCell ref="O691:O692"/>
    <mergeCell ref="M693:M694"/>
    <mergeCell ref="N693:N694"/>
    <mergeCell ref="O693:O694"/>
    <mergeCell ref="M695:M696"/>
    <mergeCell ref="N695:N696"/>
    <mergeCell ref="O695:O696"/>
    <mergeCell ref="M673:M674"/>
    <mergeCell ref="N673:N674"/>
    <mergeCell ref="O673:O674"/>
    <mergeCell ref="M675:M676"/>
    <mergeCell ref="N675:N676"/>
    <mergeCell ref="O675:O676"/>
    <mergeCell ref="M677:M678"/>
    <mergeCell ref="N677:N678"/>
    <mergeCell ref="O677:O678"/>
    <mergeCell ref="M679:M680"/>
    <mergeCell ref="N679:N680"/>
    <mergeCell ref="O679:O680"/>
    <mergeCell ref="M681:M682"/>
    <mergeCell ref="N681:N682"/>
    <mergeCell ref="O681:O682"/>
    <mergeCell ref="M683:M684"/>
    <mergeCell ref="N683:N684"/>
    <mergeCell ref="O683:O684"/>
    <mergeCell ref="M661:M662"/>
    <mergeCell ref="N661:N662"/>
    <mergeCell ref="O661:O662"/>
    <mergeCell ref="M663:M664"/>
    <mergeCell ref="N663:N664"/>
    <mergeCell ref="O663:O664"/>
    <mergeCell ref="M665:M666"/>
    <mergeCell ref="N665:N666"/>
    <mergeCell ref="O665:O666"/>
    <mergeCell ref="M667:M668"/>
    <mergeCell ref="N667:N668"/>
    <mergeCell ref="O667:O668"/>
    <mergeCell ref="M669:M670"/>
    <mergeCell ref="N669:N670"/>
    <mergeCell ref="O669:O670"/>
    <mergeCell ref="M671:M672"/>
    <mergeCell ref="N671:N672"/>
    <mergeCell ref="O671:O672"/>
    <mergeCell ref="M649:M650"/>
    <mergeCell ref="N649:N650"/>
    <mergeCell ref="O649:O650"/>
    <mergeCell ref="M651:M652"/>
    <mergeCell ref="N651:N652"/>
    <mergeCell ref="O651:O652"/>
    <mergeCell ref="M653:M654"/>
    <mergeCell ref="N653:N654"/>
    <mergeCell ref="O653:O654"/>
    <mergeCell ref="M655:M656"/>
    <mergeCell ref="N655:N656"/>
    <mergeCell ref="O655:O656"/>
    <mergeCell ref="M657:M658"/>
    <mergeCell ref="N657:N658"/>
    <mergeCell ref="O657:O658"/>
    <mergeCell ref="M659:M660"/>
    <mergeCell ref="N659:N660"/>
    <mergeCell ref="O659:O660"/>
    <mergeCell ref="M636:M637"/>
    <mergeCell ref="N636:N637"/>
    <mergeCell ref="O636:O637"/>
    <mergeCell ref="M638:M639"/>
    <mergeCell ref="N638:N639"/>
    <mergeCell ref="O638:O639"/>
    <mergeCell ref="M641:M642"/>
    <mergeCell ref="N641:N642"/>
    <mergeCell ref="O641:O642"/>
    <mergeCell ref="M643:M644"/>
    <mergeCell ref="N643:N644"/>
    <mergeCell ref="O643:O644"/>
    <mergeCell ref="M645:M646"/>
    <mergeCell ref="N645:N646"/>
    <mergeCell ref="O645:O646"/>
    <mergeCell ref="M647:M648"/>
    <mergeCell ref="N647:N648"/>
    <mergeCell ref="O647:O648"/>
    <mergeCell ref="M624:M625"/>
    <mergeCell ref="N624:N625"/>
    <mergeCell ref="O624:O625"/>
    <mergeCell ref="M626:M627"/>
    <mergeCell ref="N626:N627"/>
    <mergeCell ref="O626:O627"/>
    <mergeCell ref="M628:M629"/>
    <mergeCell ref="N628:N629"/>
    <mergeCell ref="O628:O629"/>
    <mergeCell ref="M630:M631"/>
    <mergeCell ref="N630:N631"/>
    <mergeCell ref="O630:O631"/>
    <mergeCell ref="M632:M633"/>
    <mergeCell ref="N632:N633"/>
    <mergeCell ref="O632:O633"/>
    <mergeCell ref="M634:M635"/>
    <mergeCell ref="N634:N635"/>
    <mergeCell ref="O634:O635"/>
    <mergeCell ref="M612:M613"/>
    <mergeCell ref="N612:N613"/>
    <mergeCell ref="O612:O613"/>
    <mergeCell ref="M614:M615"/>
    <mergeCell ref="N614:N615"/>
    <mergeCell ref="O614:O615"/>
    <mergeCell ref="M616:M617"/>
    <mergeCell ref="N616:N617"/>
    <mergeCell ref="O616:O617"/>
    <mergeCell ref="M618:M619"/>
    <mergeCell ref="N618:N619"/>
    <mergeCell ref="O618:O619"/>
    <mergeCell ref="M620:M621"/>
    <mergeCell ref="N620:N621"/>
    <mergeCell ref="O620:O621"/>
    <mergeCell ref="M622:M623"/>
    <mergeCell ref="N622:N623"/>
    <mergeCell ref="O622:O623"/>
    <mergeCell ref="M600:M601"/>
    <mergeCell ref="N600:N601"/>
    <mergeCell ref="O600:O601"/>
    <mergeCell ref="M602:M603"/>
    <mergeCell ref="N602:N603"/>
    <mergeCell ref="O602:O603"/>
    <mergeCell ref="M604:M605"/>
    <mergeCell ref="N604:N605"/>
    <mergeCell ref="O604:O605"/>
    <mergeCell ref="M606:M607"/>
    <mergeCell ref="N606:N607"/>
    <mergeCell ref="O606:O607"/>
    <mergeCell ref="M608:M609"/>
    <mergeCell ref="N608:N609"/>
    <mergeCell ref="O608:O609"/>
    <mergeCell ref="M610:M611"/>
    <mergeCell ref="N610:N611"/>
    <mergeCell ref="O610:O611"/>
    <mergeCell ref="M588:M589"/>
    <mergeCell ref="N588:N589"/>
    <mergeCell ref="O588:O589"/>
    <mergeCell ref="M590:M591"/>
    <mergeCell ref="N590:N591"/>
    <mergeCell ref="O590:O591"/>
    <mergeCell ref="M592:M593"/>
    <mergeCell ref="N592:N593"/>
    <mergeCell ref="O592:O593"/>
    <mergeCell ref="M594:M595"/>
    <mergeCell ref="N594:N595"/>
    <mergeCell ref="O594:O595"/>
    <mergeCell ref="M596:M597"/>
    <mergeCell ref="N596:N597"/>
    <mergeCell ref="O596:O597"/>
    <mergeCell ref="M598:M599"/>
    <mergeCell ref="N598:N599"/>
    <mergeCell ref="O598:O599"/>
    <mergeCell ref="M575:M576"/>
    <mergeCell ref="N575:N576"/>
    <mergeCell ref="O575:O576"/>
    <mergeCell ref="M578:M579"/>
    <mergeCell ref="N578:N579"/>
    <mergeCell ref="O578:O579"/>
    <mergeCell ref="M580:M581"/>
    <mergeCell ref="N580:N581"/>
    <mergeCell ref="O580:O581"/>
    <mergeCell ref="M582:M583"/>
    <mergeCell ref="N582:N583"/>
    <mergeCell ref="O582:O583"/>
    <mergeCell ref="M584:M585"/>
    <mergeCell ref="N584:N585"/>
    <mergeCell ref="O584:O585"/>
    <mergeCell ref="M586:M587"/>
    <mergeCell ref="N586:N587"/>
    <mergeCell ref="O586:O587"/>
    <mergeCell ref="M563:M564"/>
    <mergeCell ref="N563:N564"/>
    <mergeCell ref="O563:O564"/>
    <mergeCell ref="M565:M566"/>
    <mergeCell ref="N565:N566"/>
    <mergeCell ref="O565:O566"/>
    <mergeCell ref="M567:M568"/>
    <mergeCell ref="N567:N568"/>
    <mergeCell ref="O567:O568"/>
    <mergeCell ref="M569:M570"/>
    <mergeCell ref="N569:N570"/>
    <mergeCell ref="O569:O570"/>
    <mergeCell ref="M571:M572"/>
    <mergeCell ref="N571:N572"/>
    <mergeCell ref="O571:O572"/>
    <mergeCell ref="M573:M574"/>
    <mergeCell ref="N573:N574"/>
    <mergeCell ref="O573:O574"/>
    <mergeCell ref="M551:M552"/>
    <mergeCell ref="N551:N552"/>
    <mergeCell ref="O551:O552"/>
    <mergeCell ref="M553:M554"/>
    <mergeCell ref="N553:N554"/>
    <mergeCell ref="O553:O554"/>
    <mergeCell ref="M555:M556"/>
    <mergeCell ref="N555:N556"/>
    <mergeCell ref="O555:O556"/>
    <mergeCell ref="M557:M558"/>
    <mergeCell ref="N557:N558"/>
    <mergeCell ref="O557:O558"/>
    <mergeCell ref="M559:M560"/>
    <mergeCell ref="N559:N560"/>
    <mergeCell ref="O559:O560"/>
    <mergeCell ref="M561:M562"/>
    <mergeCell ref="N561:N562"/>
    <mergeCell ref="O561:O562"/>
    <mergeCell ref="M539:M540"/>
    <mergeCell ref="N539:N540"/>
    <mergeCell ref="O539:O540"/>
    <mergeCell ref="M541:M542"/>
    <mergeCell ref="N541:N542"/>
    <mergeCell ref="O541:O542"/>
    <mergeCell ref="M543:M544"/>
    <mergeCell ref="N543:N544"/>
    <mergeCell ref="O543:O544"/>
    <mergeCell ref="M545:M546"/>
    <mergeCell ref="N545:N546"/>
    <mergeCell ref="O545:O546"/>
    <mergeCell ref="M547:M548"/>
    <mergeCell ref="N547:N548"/>
    <mergeCell ref="O547:O548"/>
    <mergeCell ref="M549:M550"/>
    <mergeCell ref="N549:N550"/>
    <mergeCell ref="O549:O550"/>
    <mergeCell ref="M527:M528"/>
    <mergeCell ref="N527:N528"/>
    <mergeCell ref="O527:O528"/>
    <mergeCell ref="M529:M530"/>
    <mergeCell ref="N529:N530"/>
    <mergeCell ref="O529:O530"/>
    <mergeCell ref="M531:M532"/>
    <mergeCell ref="N531:N532"/>
    <mergeCell ref="O531:O532"/>
    <mergeCell ref="M533:M534"/>
    <mergeCell ref="N533:N534"/>
    <mergeCell ref="O533:O534"/>
    <mergeCell ref="M535:M536"/>
    <mergeCell ref="N535:N536"/>
    <mergeCell ref="O535:O536"/>
    <mergeCell ref="M537:M538"/>
    <mergeCell ref="N537:N538"/>
    <mergeCell ref="O537:O538"/>
    <mergeCell ref="M514:M515"/>
    <mergeCell ref="N514:N515"/>
    <mergeCell ref="O514:O515"/>
    <mergeCell ref="M517:M518"/>
    <mergeCell ref="N517:N518"/>
    <mergeCell ref="O517:O518"/>
    <mergeCell ref="M519:M520"/>
    <mergeCell ref="N519:N520"/>
    <mergeCell ref="O519:O520"/>
    <mergeCell ref="M521:M522"/>
    <mergeCell ref="N521:N522"/>
    <mergeCell ref="O521:O522"/>
    <mergeCell ref="M523:M524"/>
    <mergeCell ref="N523:N524"/>
    <mergeCell ref="O523:O524"/>
    <mergeCell ref="M525:M526"/>
    <mergeCell ref="N525:N526"/>
    <mergeCell ref="O525:O526"/>
    <mergeCell ref="M502:M503"/>
    <mergeCell ref="N502:N503"/>
    <mergeCell ref="O502:O503"/>
    <mergeCell ref="M504:M505"/>
    <mergeCell ref="N504:N505"/>
    <mergeCell ref="O504:O505"/>
    <mergeCell ref="M506:M507"/>
    <mergeCell ref="N506:N507"/>
    <mergeCell ref="O506:O507"/>
    <mergeCell ref="M508:M509"/>
    <mergeCell ref="N508:N509"/>
    <mergeCell ref="O508:O509"/>
    <mergeCell ref="M510:M511"/>
    <mergeCell ref="N510:N511"/>
    <mergeCell ref="O510:O511"/>
    <mergeCell ref="M512:M513"/>
    <mergeCell ref="N512:N513"/>
    <mergeCell ref="O512:O513"/>
    <mergeCell ref="M490:M491"/>
    <mergeCell ref="N490:N491"/>
    <mergeCell ref="O490:O491"/>
    <mergeCell ref="M492:M493"/>
    <mergeCell ref="N492:N493"/>
    <mergeCell ref="O492:O493"/>
    <mergeCell ref="M494:M495"/>
    <mergeCell ref="N494:N495"/>
    <mergeCell ref="O494:O495"/>
    <mergeCell ref="M496:M497"/>
    <mergeCell ref="N496:N497"/>
    <mergeCell ref="O496:O497"/>
    <mergeCell ref="M498:M499"/>
    <mergeCell ref="N498:N499"/>
    <mergeCell ref="O498:O499"/>
    <mergeCell ref="M500:M501"/>
    <mergeCell ref="N500:N501"/>
    <mergeCell ref="O500:O501"/>
    <mergeCell ref="M478:M479"/>
    <mergeCell ref="N478:N479"/>
    <mergeCell ref="O478:O479"/>
    <mergeCell ref="M480:M481"/>
    <mergeCell ref="N480:N481"/>
    <mergeCell ref="O480:O481"/>
    <mergeCell ref="M482:M483"/>
    <mergeCell ref="N482:N483"/>
    <mergeCell ref="O482:O483"/>
    <mergeCell ref="M484:M485"/>
    <mergeCell ref="N484:N485"/>
    <mergeCell ref="O484:O485"/>
    <mergeCell ref="M486:M487"/>
    <mergeCell ref="N486:N487"/>
    <mergeCell ref="O486:O487"/>
    <mergeCell ref="M488:M489"/>
    <mergeCell ref="N488:N489"/>
    <mergeCell ref="O488:O489"/>
    <mergeCell ref="M466:M467"/>
    <mergeCell ref="N466:N467"/>
    <mergeCell ref="O466:O467"/>
    <mergeCell ref="M468:M469"/>
    <mergeCell ref="N468:N469"/>
    <mergeCell ref="O468:O469"/>
    <mergeCell ref="M470:M471"/>
    <mergeCell ref="N470:N471"/>
    <mergeCell ref="O470:O471"/>
    <mergeCell ref="M472:M473"/>
    <mergeCell ref="N472:N473"/>
    <mergeCell ref="O472:O473"/>
    <mergeCell ref="M474:M475"/>
    <mergeCell ref="N474:N475"/>
    <mergeCell ref="O474:O475"/>
    <mergeCell ref="M476:M477"/>
    <mergeCell ref="N476:N477"/>
    <mergeCell ref="O476:O477"/>
    <mergeCell ref="M454:M455"/>
    <mergeCell ref="N454:N455"/>
    <mergeCell ref="O454:O455"/>
    <mergeCell ref="M456:M457"/>
    <mergeCell ref="N456:N457"/>
    <mergeCell ref="O456:O457"/>
    <mergeCell ref="M458:M459"/>
    <mergeCell ref="N458:N459"/>
    <mergeCell ref="O458:O459"/>
    <mergeCell ref="M460:M461"/>
    <mergeCell ref="N460:N461"/>
    <mergeCell ref="O460:O461"/>
    <mergeCell ref="M462:M463"/>
    <mergeCell ref="N462:N463"/>
    <mergeCell ref="O462:O463"/>
    <mergeCell ref="M464:M465"/>
    <mergeCell ref="N464:N465"/>
    <mergeCell ref="O464:O465"/>
    <mergeCell ref="M441:M442"/>
    <mergeCell ref="N441:N442"/>
    <mergeCell ref="O441:O442"/>
    <mergeCell ref="M443:M444"/>
    <mergeCell ref="N443:N444"/>
    <mergeCell ref="O443:O444"/>
    <mergeCell ref="M445:M446"/>
    <mergeCell ref="N445:N446"/>
    <mergeCell ref="O445:O446"/>
    <mergeCell ref="M447:M448"/>
    <mergeCell ref="N447:N448"/>
    <mergeCell ref="O447:O448"/>
    <mergeCell ref="M449:M450"/>
    <mergeCell ref="N449:N450"/>
    <mergeCell ref="O449:O450"/>
    <mergeCell ref="M451:M452"/>
    <mergeCell ref="N451:N452"/>
    <mergeCell ref="O451:O452"/>
    <mergeCell ref="M429:M430"/>
    <mergeCell ref="N429:N430"/>
    <mergeCell ref="O429:O430"/>
    <mergeCell ref="M431:M432"/>
    <mergeCell ref="N431:N432"/>
    <mergeCell ref="O431:O432"/>
    <mergeCell ref="M433:M434"/>
    <mergeCell ref="N433:N434"/>
    <mergeCell ref="O433:O434"/>
    <mergeCell ref="M435:M436"/>
    <mergeCell ref="N435:N436"/>
    <mergeCell ref="O435:O436"/>
    <mergeCell ref="M437:M438"/>
    <mergeCell ref="N437:N438"/>
    <mergeCell ref="O437:O438"/>
    <mergeCell ref="M439:M440"/>
    <mergeCell ref="N439:N440"/>
    <mergeCell ref="O439:O440"/>
    <mergeCell ref="M417:M418"/>
    <mergeCell ref="N417:N418"/>
    <mergeCell ref="O417:O418"/>
    <mergeCell ref="M419:M420"/>
    <mergeCell ref="N419:N420"/>
    <mergeCell ref="O419:O420"/>
    <mergeCell ref="M421:M422"/>
    <mergeCell ref="N421:N422"/>
    <mergeCell ref="O421:O422"/>
    <mergeCell ref="M423:M424"/>
    <mergeCell ref="N423:N424"/>
    <mergeCell ref="O423:O424"/>
    <mergeCell ref="M425:M426"/>
    <mergeCell ref="N425:N426"/>
    <mergeCell ref="O425:O426"/>
    <mergeCell ref="M427:M428"/>
    <mergeCell ref="N427:N428"/>
    <mergeCell ref="O427:O428"/>
    <mergeCell ref="M405:M406"/>
    <mergeCell ref="N405:N406"/>
    <mergeCell ref="O405:O406"/>
    <mergeCell ref="M407:M408"/>
    <mergeCell ref="N407:N408"/>
    <mergeCell ref="O407:O408"/>
    <mergeCell ref="M409:M410"/>
    <mergeCell ref="N409:N410"/>
    <mergeCell ref="O409:O410"/>
    <mergeCell ref="M411:M412"/>
    <mergeCell ref="N411:N412"/>
    <mergeCell ref="O411:O412"/>
    <mergeCell ref="M413:M414"/>
    <mergeCell ref="N413:N414"/>
    <mergeCell ref="O413:O414"/>
    <mergeCell ref="M415:M416"/>
    <mergeCell ref="N415:N416"/>
    <mergeCell ref="O415:O416"/>
    <mergeCell ref="M393:M394"/>
    <mergeCell ref="N393:N394"/>
    <mergeCell ref="O393:O394"/>
    <mergeCell ref="M395:M396"/>
    <mergeCell ref="N395:N396"/>
    <mergeCell ref="O395:O396"/>
    <mergeCell ref="M397:M398"/>
    <mergeCell ref="N397:N398"/>
    <mergeCell ref="O397:O398"/>
    <mergeCell ref="M399:M400"/>
    <mergeCell ref="N399:N400"/>
    <mergeCell ref="O399:O400"/>
    <mergeCell ref="M401:M402"/>
    <mergeCell ref="N401:N402"/>
    <mergeCell ref="O401:O402"/>
    <mergeCell ref="M403:M404"/>
    <mergeCell ref="N403:N404"/>
    <mergeCell ref="O403:O404"/>
    <mergeCell ref="M380:M381"/>
    <mergeCell ref="N380:N381"/>
    <mergeCell ref="O380:O381"/>
    <mergeCell ref="M382:M383"/>
    <mergeCell ref="N382:N383"/>
    <mergeCell ref="O382:O383"/>
    <mergeCell ref="M384:M385"/>
    <mergeCell ref="N384:N385"/>
    <mergeCell ref="O384:O385"/>
    <mergeCell ref="M386:M387"/>
    <mergeCell ref="N386:N387"/>
    <mergeCell ref="O386:O387"/>
    <mergeCell ref="M388:M389"/>
    <mergeCell ref="N388:N389"/>
    <mergeCell ref="O388:O389"/>
    <mergeCell ref="M391:M392"/>
    <mergeCell ref="N391:N392"/>
    <mergeCell ref="O391:O392"/>
    <mergeCell ref="M368:M369"/>
    <mergeCell ref="N368:N369"/>
    <mergeCell ref="O368:O369"/>
    <mergeCell ref="M370:M371"/>
    <mergeCell ref="N370:N371"/>
    <mergeCell ref="O370:O371"/>
    <mergeCell ref="M372:M373"/>
    <mergeCell ref="N372:N373"/>
    <mergeCell ref="O372:O373"/>
    <mergeCell ref="M374:M375"/>
    <mergeCell ref="N374:N375"/>
    <mergeCell ref="O374:O375"/>
    <mergeCell ref="M376:M377"/>
    <mergeCell ref="N376:N377"/>
    <mergeCell ref="O376:O377"/>
    <mergeCell ref="M378:M379"/>
    <mergeCell ref="N378:N379"/>
    <mergeCell ref="O378:O379"/>
    <mergeCell ref="M356:M357"/>
    <mergeCell ref="N356:N357"/>
    <mergeCell ref="O356:O357"/>
    <mergeCell ref="M358:M359"/>
    <mergeCell ref="N358:N359"/>
    <mergeCell ref="O358:O359"/>
    <mergeCell ref="M360:M361"/>
    <mergeCell ref="N360:N361"/>
    <mergeCell ref="O360:O361"/>
    <mergeCell ref="M362:M363"/>
    <mergeCell ref="N362:N363"/>
    <mergeCell ref="O362:O363"/>
    <mergeCell ref="M364:M365"/>
    <mergeCell ref="N364:N365"/>
    <mergeCell ref="O364:O365"/>
    <mergeCell ref="M366:M367"/>
    <mergeCell ref="N366:N367"/>
    <mergeCell ref="O366:O367"/>
    <mergeCell ref="M344:M345"/>
    <mergeCell ref="N344:N345"/>
    <mergeCell ref="O344:O345"/>
    <mergeCell ref="M346:M347"/>
    <mergeCell ref="N346:N347"/>
    <mergeCell ref="O346:O347"/>
    <mergeCell ref="M348:M349"/>
    <mergeCell ref="N348:N349"/>
    <mergeCell ref="O348:O349"/>
    <mergeCell ref="M350:M351"/>
    <mergeCell ref="N350:N351"/>
    <mergeCell ref="O350:O351"/>
    <mergeCell ref="M352:M353"/>
    <mergeCell ref="N352:N353"/>
    <mergeCell ref="O352:O353"/>
    <mergeCell ref="M354:M355"/>
    <mergeCell ref="N354:N355"/>
    <mergeCell ref="O354:O355"/>
    <mergeCell ref="M332:M333"/>
    <mergeCell ref="N332:N333"/>
    <mergeCell ref="O332:O333"/>
    <mergeCell ref="M334:M335"/>
    <mergeCell ref="N334:N335"/>
    <mergeCell ref="O334:O335"/>
    <mergeCell ref="M336:M337"/>
    <mergeCell ref="N336:N337"/>
    <mergeCell ref="O336:O337"/>
    <mergeCell ref="M338:M339"/>
    <mergeCell ref="N338:N339"/>
    <mergeCell ref="O338:O339"/>
    <mergeCell ref="M340:M341"/>
    <mergeCell ref="N340:N341"/>
    <mergeCell ref="O340:O341"/>
    <mergeCell ref="M342:M343"/>
    <mergeCell ref="N342:N343"/>
    <mergeCell ref="O342:O343"/>
    <mergeCell ref="M319:M320"/>
    <mergeCell ref="N319:N320"/>
    <mergeCell ref="O319:O320"/>
    <mergeCell ref="M321:M322"/>
    <mergeCell ref="N321:N322"/>
    <mergeCell ref="O321:O322"/>
    <mergeCell ref="M323:M324"/>
    <mergeCell ref="N323:N324"/>
    <mergeCell ref="O323:O324"/>
    <mergeCell ref="M325:M326"/>
    <mergeCell ref="N325:N326"/>
    <mergeCell ref="O325:O326"/>
    <mergeCell ref="M327:M328"/>
    <mergeCell ref="N327:N328"/>
    <mergeCell ref="O327:O328"/>
    <mergeCell ref="M330:M331"/>
    <mergeCell ref="N330:N331"/>
    <mergeCell ref="O330:O331"/>
    <mergeCell ref="M307:M308"/>
    <mergeCell ref="N307:N308"/>
    <mergeCell ref="O307:O308"/>
    <mergeCell ref="M309:M310"/>
    <mergeCell ref="N309:N310"/>
    <mergeCell ref="O309:O310"/>
    <mergeCell ref="M311:M312"/>
    <mergeCell ref="N311:N312"/>
    <mergeCell ref="O311:O312"/>
    <mergeCell ref="M313:M314"/>
    <mergeCell ref="N313:N314"/>
    <mergeCell ref="O313:O314"/>
    <mergeCell ref="M315:M316"/>
    <mergeCell ref="N315:N316"/>
    <mergeCell ref="O315:O316"/>
    <mergeCell ref="M317:M318"/>
    <mergeCell ref="N317:N318"/>
    <mergeCell ref="O317:O318"/>
    <mergeCell ref="M295:M296"/>
    <mergeCell ref="N295:N296"/>
    <mergeCell ref="O295:O296"/>
    <mergeCell ref="M297:M298"/>
    <mergeCell ref="N297:N298"/>
    <mergeCell ref="O297:O298"/>
    <mergeCell ref="M299:M300"/>
    <mergeCell ref="N299:N300"/>
    <mergeCell ref="O299:O300"/>
    <mergeCell ref="M301:M302"/>
    <mergeCell ref="N301:N302"/>
    <mergeCell ref="O301:O302"/>
    <mergeCell ref="M303:M304"/>
    <mergeCell ref="N303:N304"/>
    <mergeCell ref="O303:O304"/>
    <mergeCell ref="M305:M306"/>
    <mergeCell ref="N305:N306"/>
    <mergeCell ref="O305:O306"/>
    <mergeCell ref="M283:M284"/>
    <mergeCell ref="N283:N284"/>
    <mergeCell ref="O283:O284"/>
    <mergeCell ref="M285:M286"/>
    <mergeCell ref="N285:N286"/>
    <mergeCell ref="O285:O286"/>
    <mergeCell ref="M287:M288"/>
    <mergeCell ref="N287:N288"/>
    <mergeCell ref="O287:O288"/>
    <mergeCell ref="M289:M290"/>
    <mergeCell ref="N289:N290"/>
    <mergeCell ref="O289:O290"/>
    <mergeCell ref="M291:M292"/>
    <mergeCell ref="N291:N292"/>
    <mergeCell ref="O291:O292"/>
    <mergeCell ref="M293:M294"/>
    <mergeCell ref="N293:N294"/>
    <mergeCell ref="O293:O294"/>
    <mergeCell ref="M271:M272"/>
    <mergeCell ref="N271:N272"/>
    <mergeCell ref="O271:O272"/>
    <mergeCell ref="M273:M274"/>
    <mergeCell ref="N273:N274"/>
    <mergeCell ref="O273:O274"/>
    <mergeCell ref="M275:M276"/>
    <mergeCell ref="N275:N276"/>
    <mergeCell ref="O275:O276"/>
    <mergeCell ref="M277:M278"/>
    <mergeCell ref="N277:N278"/>
    <mergeCell ref="O277:O278"/>
    <mergeCell ref="M279:M280"/>
    <mergeCell ref="N279:N280"/>
    <mergeCell ref="O279:O280"/>
    <mergeCell ref="M281:M282"/>
    <mergeCell ref="N281:N282"/>
    <mergeCell ref="O281:O282"/>
    <mergeCell ref="M258:M259"/>
    <mergeCell ref="N258:N259"/>
    <mergeCell ref="O258:O259"/>
    <mergeCell ref="M260:M261"/>
    <mergeCell ref="N260:N261"/>
    <mergeCell ref="O260:O261"/>
    <mergeCell ref="M262:M263"/>
    <mergeCell ref="N262:N263"/>
    <mergeCell ref="O262:O263"/>
    <mergeCell ref="M264:M265"/>
    <mergeCell ref="N264:N265"/>
    <mergeCell ref="O264:O265"/>
    <mergeCell ref="M267:M268"/>
    <mergeCell ref="N267:N268"/>
    <mergeCell ref="O267:O268"/>
    <mergeCell ref="M269:M270"/>
    <mergeCell ref="N269:N270"/>
    <mergeCell ref="O269:O270"/>
    <mergeCell ref="M246:M247"/>
    <mergeCell ref="N246:N247"/>
    <mergeCell ref="O246:O247"/>
    <mergeCell ref="M248:M249"/>
    <mergeCell ref="N248:N249"/>
    <mergeCell ref="O248:O249"/>
    <mergeCell ref="M250:M251"/>
    <mergeCell ref="N250:N251"/>
    <mergeCell ref="O250:O251"/>
    <mergeCell ref="M252:M253"/>
    <mergeCell ref="N252:N253"/>
    <mergeCell ref="O252:O253"/>
    <mergeCell ref="M254:M255"/>
    <mergeCell ref="N254:N255"/>
    <mergeCell ref="O254:O255"/>
    <mergeCell ref="M256:M257"/>
    <mergeCell ref="N256:N257"/>
    <mergeCell ref="O256:O257"/>
    <mergeCell ref="M234:M235"/>
    <mergeCell ref="N234:N235"/>
    <mergeCell ref="O234:O235"/>
    <mergeCell ref="M236:M237"/>
    <mergeCell ref="N236:N237"/>
    <mergeCell ref="O236:O237"/>
    <mergeCell ref="M238:M239"/>
    <mergeCell ref="N238:N239"/>
    <mergeCell ref="O238:O239"/>
    <mergeCell ref="M240:M241"/>
    <mergeCell ref="N240:N241"/>
    <mergeCell ref="O240:O241"/>
    <mergeCell ref="M242:M243"/>
    <mergeCell ref="N242:N243"/>
    <mergeCell ref="O242:O243"/>
    <mergeCell ref="M244:M245"/>
    <mergeCell ref="N244:N245"/>
    <mergeCell ref="O244:O245"/>
    <mergeCell ref="M222:M223"/>
    <mergeCell ref="N222:N223"/>
    <mergeCell ref="O222:O223"/>
    <mergeCell ref="M224:M225"/>
    <mergeCell ref="N224:N225"/>
    <mergeCell ref="O224:O225"/>
    <mergeCell ref="M226:M227"/>
    <mergeCell ref="N226:N227"/>
    <mergeCell ref="O226:O227"/>
    <mergeCell ref="M228:M229"/>
    <mergeCell ref="N228:N229"/>
    <mergeCell ref="O228:O229"/>
    <mergeCell ref="M230:M231"/>
    <mergeCell ref="N230:N231"/>
    <mergeCell ref="O230:O231"/>
    <mergeCell ref="M232:M233"/>
    <mergeCell ref="N232:N233"/>
    <mergeCell ref="O232:O233"/>
    <mergeCell ref="M210:M211"/>
    <mergeCell ref="N210:N211"/>
    <mergeCell ref="O210:O211"/>
    <mergeCell ref="M212:M213"/>
    <mergeCell ref="N212:N213"/>
    <mergeCell ref="O212:O213"/>
    <mergeCell ref="M214:M215"/>
    <mergeCell ref="N214:N215"/>
    <mergeCell ref="O214:O215"/>
    <mergeCell ref="M216:M217"/>
    <mergeCell ref="N216:N217"/>
    <mergeCell ref="O216:O217"/>
    <mergeCell ref="M218:M219"/>
    <mergeCell ref="N218:N219"/>
    <mergeCell ref="O218:O219"/>
    <mergeCell ref="M220:M221"/>
    <mergeCell ref="N220:N221"/>
    <mergeCell ref="O220:O221"/>
    <mergeCell ref="M196:M197"/>
    <mergeCell ref="N196:N197"/>
    <mergeCell ref="O196:O197"/>
    <mergeCell ref="M198:M199"/>
    <mergeCell ref="N198:N199"/>
    <mergeCell ref="O198:O199"/>
    <mergeCell ref="M200:M201"/>
    <mergeCell ref="N200:N201"/>
    <mergeCell ref="O200:O201"/>
    <mergeCell ref="M202:M203"/>
    <mergeCell ref="N202:N203"/>
    <mergeCell ref="O202:O203"/>
    <mergeCell ref="M206:M207"/>
    <mergeCell ref="N206:N207"/>
    <mergeCell ref="O206:O207"/>
    <mergeCell ref="M208:M209"/>
    <mergeCell ref="N208:N209"/>
    <mergeCell ref="O208:O209"/>
    <mergeCell ref="M184:M185"/>
    <mergeCell ref="N184:N185"/>
    <mergeCell ref="O184:O185"/>
    <mergeCell ref="M186:M187"/>
    <mergeCell ref="N186:N187"/>
    <mergeCell ref="O186:O187"/>
    <mergeCell ref="M188:M189"/>
    <mergeCell ref="N188:N189"/>
    <mergeCell ref="O188:O189"/>
    <mergeCell ref="M190:M191"/>
    <mergeCell ref="N190:N191"/>
    <mergeCell ref="O190:O191"/>
    <mergeCell ref="M192:M193"/>
    <mergeCell ref="N192:N193"/>
    <mergeCell ref="O192:O193"/>
    <mergeCell ref="M194:M195"/>
    <mergeCell ref="N194:N195"/>
    <mergeCell ref="O194:O195"/>
    <mergeCell ref="M172:M173"/>
    <mergeCell ref="N172:N173"/>
    <mergeCell ref="O172:O173"/>
    <mergeCell ref="M174:M175"/>
    <mergeCell ref="N174:N175"/>
    <mergeCell ref="O174:O175"/>
    <mergeCell ref="M176:M177"/>
    <mergeCell ref="N176:N177"/>
    <mergeCell ref="O176:O177"/>
    <mergeCell ref="M178:M179"/>
    <mergeCell ref="N178:N179"/>
    <mergeCell ref="O178:O179"/>
    <mergeCell ref="M180:M181"/>
    <mergeCell ref="N180:N181"/>
    <mergeCell ref="O180:O181"/>
    <mergeCell ref="M182:M183"/>
    <mergeCell ref="N182:N183"/>
    <mergeCell ref="O182:O183"/>
    <mergeCell ref="M160:M161"/>
    <mergeCell ref="N160:N161"/>
    <mergeCell ref="O160:O161"/>
    <mergeCell ref="M162:M163"/>
    <mergeCell ref="N162:N163"/>
    <mergeCell ref="O162:O163"/>
    <mergeCell ref="M164:M165"/>
    <mergeCell ref="N164:N165"/>
    <mergeCell ref="O164:O165"/>
    <mergeCell ref="M166:M167"/>
    <mergeCell ref="N166:N167"/>
    <mergeCell ref="O166:O167"/>
    <mergeCell ref="M168:M169"/>
    <mergeCell ref="N168:N169"/>
    <mergeCell ref="O168:O169"/>
    <mergeCell ref="M170:M171"/>
    <mergeCell ref="N170:N171"/>
    <mergeCell ref="O170:O171"/>
    <mergeCell ref="M148:M149"/>
    <mergeCell ref="N148:N149"/>
    <mergeCell ref="O148:O149"/>
    <mergeCell ref="M150:M151"/>
    <mergeCell ref="N150:N151"/>
    <mergeCell ref="O150:O151"/>
    <mergeCell ref="M152:M153"/>
    <mergeCell ref="N152:N153"/>
    <mergeCell ref="O152:O153"/>
    <mergeCell ref="M154:M155"/>
    <mergeCell ref="N154:N155"/>
    <mergeCell ref="O154:O155"/>
    <mergeCell ref="M156:M157"/>
    <mergeCell ref="N156:N157"/>
    <mergeCell ref="O156:O157"/>
    <mergeCell ref="M158:M159"/>
    <mergeCell ref="N158:N159"/>
    <mergeCell ref="O158:O159"/>
    <mergeCell ref="N132:N133"/>
    <mergeCell ref="O132:O133"/>
    <mergeCell ref="M134:M135"/>
    <mergeCell ref="N134:N135"/>
    <mergeCell ref="O134:O135"/>
    <mergeCell ref="M136:M137"/>
    <mergeCell ref="N136:N137"/>
    <mergeCell ref="O136:O137"/>
    <mergeCell ref="M142:M143"/>
    <mergeCell ref="N142:N143"/>
    <mergeCell ref="O142:O143"/>
    <mergeCell ref="M144:M145"/>
    <mergeCell ref="N144:N145"/>
    <mergeCell ref="O144:O145"/>
    <mergeCell ref="M146:M147"/>
    <mergeCell ref="N146:N147"/>
    <mergeCell ref="O146:O147"/>
    <mergeCell ref="O118:O119"/>
    <mergeCell ref="M120:M121"/>
    <mergeCell ref="N120:N121"/>
    <mergeCell ref="O120:O121"/>
    <mergeCell ref="M122:M123"/>
    <mergeCell ref="N122:N123"/>
    <mergeCell ref="O122:O123"/>
    <mergeCell ref="M124:M125"/>
    <mergeCell ref="N124:N125"/>
    <mergeCell ref="O124:O125"/>
    <mergeCell ref="M126:M127"/>
    <mergeCell ref="N126:N127"/>
    <mergeCell ref="O126:O127"/>
    <mergeCell ref="M128:M129"/>
    <mergeCell ref="N128:N129"/>
    <mergeCell ref="O128:O129"/>
    <mergeCell ref="M130:M131"/>
    <mergeCell ref="N130:N131"/>
    <mergeCell ref="O130:O131"/>
    <mergeCell ref="O104:O105"/>
    <mergeCell ref="M106:M107"/>
    <mergeCell ref="N106:N107"/>
    <mergeCell ref="O106:O107"/>
    <mergeCell ref="M108:M109"/>
    <mergeCell ref="N108:N109"/>
    <mergeCell ref="O108:O109"/>
    <mergeCell ref="M110:M111"/>
    <mergeCell ref="N110:N111"/>
    <mergeCell ref="O110:O111"/>
    <mergeCell ref="M112:M113"/>
    <mergeCell ref="N112:N113"/>
    <mergeCell ref="O112:O113"/>
    <mergeCell ref="M114:M115"/>
    <mergeCell ref="N114:N115"/>
    <mergeCell ref="O114:O115"/>
    <mergeCell ref="M116:M117"/>
    <mergeCell ref="N116:N117"/>
    <mergeCell ref="O116:O117"/>
    <mergeCell ref="O90:O91"/>
    <mergeCell ref="M92:M93"/>
    <mergeCell ref="N92:N93"/>
    <mergeCell ref="O92:O93"/>
    <mergeCell ref="M94:M95"/>
    <mergeCell ref="N94:N95"/>
    <mergeCell ref="O94:O95"/>
    <mergeCell ref="M96:M97"/>
    <mergeCell ref="N96:N97"/>
    <mergeCell ref="O96:O97"/>
    <mergeCell ref="M98:M99"/>
    <mergeCell ref="N98:N99"/>
    <mergeCell ref="O98:O99"/>
    <mergeCell ref="M100:M101"/>
    <mergeCell ref="N100:N101"/>
    <mergeCell ref="O100:O101"/>
    <mergeCell ref="M102:M103"/>
    <mergeCell ref="N102:N103"/>
    <mergeCell ref="O102:O103"/>
    <mergeCell ref="O75:O76"/>
    <mergeCell ref="M77:M78"/>
    <mergeCell ref="N77:N78"/>
    <mergeCell ref="O77:O78"/>
    <mergeCell ref="M79:M80"/>
    <mergeCell ref="N79:N80"/>
    <mergeCell ref="O79:O80"/>
    <mergeCell ref="M82:M83"/>
    <mergeCell ref="N82:N83"/>
    <mergeCell ref="O82:O83"/>
    <mergeCell ref="M84:M85"/>
    <mergeCell ref="N84:N85"/>
    <mergeCell ref="O84:O85"/>
    <mergeCell ref="M86:M87"/>
    <mergeCell ref="N86:N87"/>
    <mergeCell ref="O86:O87"/>
    <mergeCell ref="M88:M89"/>
    <mergeCell ref="N88:N89"/>
    <mergeCell ref="O88:O89"/>
    <mergeCell ref="O61:O62"/>
    <mergeCell ref="M63:M64"/>
    <mergeCell ref="N63:N64"/>
    <mergeCell ref="O63:O64"/>
    <mergeCell ref="M65:M66"/>
    <mergeCell ref="N65:N66"/>
    <mergeCell ref="O65:O66"/>
    <mergeCell ref="M67:M68"/>
    <mergeCell ref="N67:N68"/>
    <mergeCell ref="O67:O68"/>
    <mergeCell ref="M69:M70"/>
    <mergeCell ref="N69:N70"/>
    <mergeCell ref="O69:O70"/>
    <mergeCell ref="M71:M72"/>
    <mergeCell ref="N71:N72"/>
    <mergeCell ref="O71:O72"/>
    <mergeCell ref="M73:M74"/>
    <mergeCell ref="N73:N74"/>
    <mergeCell ref="O73:O74"/>
    <mergeCell ref="O47:O48"/>
    <mergeCell ref="M49:M50"/>
    <mergeCell ref="N49:N50"/>
    <mergeCell ref="O49:O50"/>
    <mergeCell ref="M51:M52"/>
    <mergeCell ref="N51:N52"/>
    <mergeCell ref="O51:O52"/>
    <mergeCell ref="M53:M54"/>
    <mergeCell ref="N53:N54"/>
    <mergeCell ref="O53:O54"/>
    <mergeCell ref="M55:M56"/>
    <mergeCell ref="N55:N56"/>
    <mergeCell ref="O55:O56"/>
    <mergeCell ref="M57:M58"/>
    <mergeCell ref="N57:N58"/>
    <mergeCell ref="O57:O58"/>
    <mergeCell ref="M59:M60"/>
    <mergeCell ref="N59:N60"/>
    <mergeCell ref="O59:O60"/>
    <mergeCell ref="O33:O34"/>
    <mergeCell ref="M35:M36"/>
    <mergeCell ref="N35:N36"/>
    <mergeCell ref="O35:O36"/>
    <mergeCell ref="M37:M38"/>
    <mergeCell ref="N37:N38"/>
    <mergeCell ref="O37:O38"/>
    <mergeCell ref="M39:M40"/>
    <mergeCell ref="N39:N40"/>
    <mergeCell ref="O39:O40"/>
    <mergeCell ref="M41:M42"/>
    <mergeCell ref="N41:N42"/>
    <mergeCell ref="O41:O42"/>
    <mergeCell ref="M43:M44"/>
    <mergeCell ref="N43:N44"/>
    <mergeCell ref="O43:O44"/>
    <mergeCell ref="M45:M46"/>
    <mergeCell ref="N45:N46"/>
    <mergeCell ref="O45:O46"/>
    <mergeCell ref="O19:O20"/>
    <mergeCell ref="M21:M22"/>
    <mergeCell ref="N21:N22"/>
    <mergeCell ref="O21:O22"/>
    <mergeCell ref="M23:M24"/>
    <mergeCell ref="N23:N24"/>
    <mergeCell ref="O23:O24"/>
    <mergeCell ref="M25:M26"/>
    <mergeCell ref="N25:N26"/>
    <mergeCell ref="O25:O26"/>
    <mergeCell ref="M27:M28"/>
    <mergeCell ref="N27:N28"/>
    <mergeCell ref="O27:O28"/>
    <mergeCell ref="M29:M30"/>
    <mergeCell ref="N29:N30"/>
    <mergeCell ref="O29:O30"/>
    <mergeCell ref="M31:M32"/>
    <mergeCell ref="N31:N32"/>
    <mergeCell ref="O31:O32"/>
    <mergeCell ref="J754:J755"/>
    <mergeCell ref="K754:K755"/>
    <mergeCell ref="L754:L755"/>
    <mergeCell ref="J756:J757"/>
    <mergeCell ref="K756:K757"/>
    <mergeCell ref="L756:L757"/>
    <mergeCell ref="J758:J759"/>
    <mergeCell ref="K758:K759"/>
    <mergeCell ref="L758:L759"/>
    <mergeCell ref="J760:J761"/>
    <mergeCell ref="K760:K761"/>
    <mergeCell ref="L760:L761"/>
    <mergeCell ref="J762:J763"/>
    <mergeCell ref="K762:K763"/>
    <mergeCell ref="L762:L763"/>
    <mergeCell ref="M19:M20"/>
    <mergeCell ref="N19:N20"/>
    <mergeCell ref="M33:M34"/>
    <mergeCell ref="N33:N34"/>
    <mergeCell ref="M47:M48"/>
    <mergeCell ref="N47:N48"/>
    <mergeCell ref="M61:M62"/>
    <mergeCell ref="N61:N62"/>
    <mergeCell ref="M75:M76"/>
    <mergeCell ref="N75:N76"/>
    <mergeCell ref="M90:M91"/>
    <mergeCell ref="N90:N91"/>
    <mergeCell ref="M104:M105"/>
    <mergeCell ref="N104:N105"/>
    <mergeCell ref="M118:M119"/>
    <mergeCell ref="N118:N119"/>
    <mergeCell ref="M132:M133"/>
    <mergeCell ref="J742:J743"/>
    <mergeCell ref="K742:K743"/>
    <mergeCell ref="L742:L743"/>
    <mergeCell ref="J744:J745"/>
    <mergeCell ref="K744:K745"/>
    <mergeCell ref="L744:L745"/>
    <mergeCell ref="J746:J747"/>
    <mergeCell ref="K746:K747"/>
    <mergeCell ref="L746:L747"/>
    <mergeCell ref="J748:J749"/>
    <mergeCell ref="K748:K749"/>
    <mergeCell ref="L748:L749"/>
    <mergeCell ref="J750:J751"/>
    <mergeCell ref="K750:K751"/>
    <mergeCell ref="L750:L751"/>
    <mergeCell ref="J752:J753"/>
    <mergeCell ref="K752:K753"/>
    <mergeCell ref="L752:L753"/>
    <mergeCell ref="J730:J731"/>
    <mergeCell ref="K730:K731"/>
    <mergeCell ref="L730:L731"/>
    <mergeCell ref="J732:J733"/>
    <mergeCell ref="K732:K733"/>
    <mergeCell ref="L732:L733"/>
    <mergeCell ref="J734:J735"/>
    <mergeCell ref="K734:K735"/>
    <mergeCell ref="L734:L735"/>
    <mergeCell ref="J736:J737"/>
    <mergeCell ref="K736:K737"/>
    <mergeCell ref="L736:L737"/>
    <mergeCell ref="J738:J739"/>
    <mergeCell ref="K738:K739"/>
    <mergeCell ref="L738:L739"/>
    <mergeCell ref="J740:J741"/>
    <mergeCell ref="K740:K741"/>
    <mergeCell ref="L740:L741"/>
    <mergeCell ref="J718:J719"/>
    <mergeCell ref="K718:K719"/>
    <mergeCell ref="L718:L719"/>
    <mergeCell ref="J720:J721"/>
    <mergeCell ref="K720:K721"/>
    <mergeCell ref="L720:L721"/>
    <mergeCell ref="J722:J723"/>
    <mergeCell ref="K722:K723"/>
    <mergeCell ref="L722:L723"/>
    <mergeCell ref="J724:J725"/>
    <mergeCell ref="K724:K725"/>
    <mergeCell ref="L724:L725"/>
    <mergeCell ref="J726:J727"/>
    <mergeCell ref="K726:K727"/>
    <mergeCell ref="L726:L727"/>
    <mergeCell ref="J728:J729"/>
    <mergeCell ref="K728:K729"/>
    <mergeCell ref="L728:L729"/>
    <mergeCell ref="J706:J707"/>
    <mergeCell ref="K706:K707"/>
    <mergeCell ref="L706:L707"/>
    <mergeCell ref="J708:J709"/>
    <mergeCell ref="K708:K709"/>
    <mergeCell ref="L708:L709"/>
    <mergeCell ref="J710:J711"/>
    <mergeCell ref="K710:K711"/>
    <mergeCell ref="L710:L711"/>
    <mergeCell ref="J712:J713"/>
    <mergeCell ref="K712:K713"/>
    <mergeCell ref="L712:L713"/>
    <mergeCell ref="J714:J715"/>
    <mergeCell ref="K714:K715"/>
    <mergeCell ref="L714:L715"/>
    <mergeCell ref="J716:J717"/>
    <mergeCell ref="K716:K717"/>
    <mergeCell ref="L716:L717"/>
    <mergeCell ref="J693:J694"/>
    <mergeCell ref="K693:K694"/>
    <mergeCell ref="L693:L694"/>
    <mergeCell ref="J695:J696"/>
    <mergeCell ref="K695:K696"/>
    <mergeCell ref="L695:L696"/>
    <mergeCell ref="J697:J698"/>
    <mergeCell ref="K697:K698"/>
    <mergeCell ref="L697:L698"/>
    <mergeCell ref="J699:J700"/>
    <mergeCell ref="K699:K700"/>
    <mergeCell ref="L699:L700"/>
    <mergeCell ref="J702:J703"/>
    <mergeCell ref="K702:K703"/>
    <mergeCell ref="L702:L703"/>
    <mergeCell ref="J704:J705"/>
    <mergeCell ref="K704:K705"/>
    <mergeCell ref="L704:L705"/>
    <mergeCell ref="J681:J682"/>
    <mergeCell ref="K681:K682"/>
    <mergeCell ref="L681:L682"/>
    <mergeCell ref="J683:J684"/>
    <mergeCell ref="K683:K684"/>
    <mergeCell ref="L683:L684"/>
    <mergeCell ref="J685:J686"/>
    <mergeCell ref="K685:K686"/>
    <mergeCell ref="L685:L686"/>
    <mergeCell ref="J687:J688"/>
    <mergeCell ref="K687:K688"/>
    <mergeCell ref="L687:L688"/>
    <mergeCell ref="J689:J690"/>
    <mergeCell ref="K689:K690"/>
    <mergeCell ref="L689:L690"/>
    <mergeCell ref="J691:J692"/>
    <mergeCell ref="K691:K692"/>
    <mergeCell ref="L691:L692"/>
    <mergeCell ref="J669:J670"/>
    <mergeCell ref="K669:K670"/>
    <mergeCell ref="L669:L670"/>
    <mergeCell ref="J671:J672"/>
    <mergeCell ref="K671:K672"/>
    <mergeCell ref="L671:L672"/>
    <mergeCell ref="J673:J674"/>
    <mergeCell ref="K673:K674"/>
    <mergeCell ref="L673:L674"/>
    <mergeCell ref="J675:J676"/>
    <mergeCell ref="K675:K676"/>
    <mergeCell ref="L675:L676"/>
    <mergeCell ref="J677:J678"/>
    <mergeCell ref="K677:K678"/>
    <mergeCell ref="L677:L678"/>
    <mergeCell ref="J679:J680"/>
    <mergeCell ref="K679:K680"/>
    <mergeCell ref="L679:L680"/>
    <mergeCell ref="J657:J658"/>
    <mergeCell ref="K657:K658"/>
    <mergeCell ref="L657:L658"/>
    <mergeCell ref="J659:J660"/>
    <mergeCell ref="K659:K660"/>
    <mergeCell ref="L659:L660"/>
    <mergeCell ref="J661:J662"/>
    <mergeCell ref="K661:K662"/>
    <mergeCell ref="L661:L662"/>
    <mergeCell ref="J663:J664"/>
    <mergeCell ref="K663:K664"/>
    <mergeCell ref="L663:L664"/>
    <mergeCell ref="J665:J666"/>
    <mergeCell ref="K665:K666"/>
    <mergeCell ref="L665:L666"/>
    <mergeCell ref="J667:J668"/>
    <mergeCell ref="K667:K668"/>
    <mergeCell ref="L667:L668"/>
    <mergeCell ref="J645:J646"/>
    <mergeCell ref="K645:K646"/>
    <mergeCell ref="L645:L646"/>
    <mergeCell ref="J647:J648"/>
    <mergeCell ref="K647:K648"/>
    <mergeCell ref="L647:L648"/>
    <mergeCell ref="J649:J650"/>
    <mergeCell ref="K649:K650"/>
    <mergeCell ref="L649:L650"/>
    <mergeCell ref="J651:J652"/>
    <mergeCell ref="K651:K652"/>
    <mergeCell ref="L651:L652"/>
    <mergeCell ref="J653:J654"/>
    <mergeCell ref="K653:K654"/>
    <mergeCell ref="L653:L654"/>
    <mergeCell ref="J655:J656"/>
    <mergeCell ref="K655:K656"/>
    <mergeCell ref="L655:L656"/>
    <mergeCell ref="J632:J633"/>
    <mergeCell ref="K632:K633"/>
    <mergeCell ref="L632:L633"/>
    <mergeCell ref="J634:J635"/>
    <mergeCell ref="K634:K635"/>
    <mergeCell ref="L634:L635"/>
    <mergeCell ref="J636:J637"/>
    <mergeCell ref="K636:K637"/>
    <mergeCell ref="L636:L637"/>
    <mergeCell ref="J638:J639"/>
    <mergeCell ref="K638:K639"/>
    <mergeCell ref="L638:L639"/>
    <mergeCell ref="J641:J642"/>
    <mergeCell ref="K641:K642"/>
    <mergeCell ref="L641:L642"/>
    <mergeCell ref="J643:J644"/>
    <mergeCell ref="K643:K644"/>
    <mergeCell ref="L643:L644"/>
    <mergeCell ref="J620:J621"/>
    <mergeCell ref="K620:K621"/>
    <mergeCell ref="L620:L621"/>
    <mergeCell ref="J622:J623"/>
    <mergeCell ref="K622:K623"/>
    <mergeCell ref="L622:L623"/>
    <mergeCell ref="J624:J625"/>
    <mergeCell ref="K624:K625"/>
    <mergeCell ref="L624:L625"/>
    <mergeCell ref="J626:J627"/>
    <mergeCell ref="K626:K627"/>
    <mergeCell ref="L626:L627"/>
    <mergeCell ref="J628:J629"/>
    <mergeCell ref="K628:K629"/>
    <mergeCell ref="L628:L629"/>
    <mergeCell ref="J630:J631"/>
    <mergeCell ref="K630:K631"/>
    <mergeCell ref="L630:L631"/>
    <mergeCell ref="J608:J609"/>
    <mergeCell ref="K608:K609"/>
    <mergeCell ref="L608:L609"/>
    <mergeCell ref="J610:J611"/>
    <mergeCell ref="K610:K611"/>
    <mergeCell ref="L610:L611"/>
    <mergeCell ref="J612:J613"/>
    <mergeCell ref="K612:K613"/>
    <mergeCell ref="L612:L613"/>
    <mergeCell ref="J614:J615"/>
    <mergeCell ref="K614:K615"/>
    <mergeCell ref="L614:L615"/>
    <mergeCell ref="J616:J617"/>
    <mergeCell ref="K616:K617"/>
    <mergeCell ref="L616:L617"/>
    <mergeCell ref="J618:J619"/>
    <mergeCell ref="K618:K619"/>
    <mergeCell ref="L618:L619"/>
    <mergeCell ref="J596:J597"/>
    <mergeCell ref="K596:K597"/>
    <mergeCell ref="L596:L597"/>
    <mergeCell ref="J598:J599"/>
    <mergeCell ref="K598:K599"/>
    <mergeCell ref="L598:L599"/>
    <mergeCell ref="J600:J601"/>
    <mergeCell ref="K600:K601"/>
    <mergeCell ref="L600:L601"/>
    <mergeCell ref="J602:J603"/>
    <mergeCell ref="K602:K603"/>
    <mergeCell ref="L602:L603"/>
    <mergeCell ref="J604:J605"/>
    <mergeCell ref="K604:K605"/>
    <mergeCell ref="L604:L605"/>
    <mergeCell ref="J606:J607"/>
    <mergeCell ref="K606:K607"/>
    <mergeCell ref="L606:L607"/>
    <mergeCell ref="J584:J585"/>
    <mergeCell ref="K584:K585"/>
    <mergeCell ref="L584:L585"/>
    <mergeCell ref="J586:J587"/>
    <mergeCell ref="K586:K587"/>
    <mergeCell ref="L586:L587"/>
    <mergeCell ref="J588:J589"/>
    <mergeCell ref="K588:K589"/>
    <mergeCell ref="L588:L589"/>
    <mergeCell ref="J590:J591"/>
    <mergeCell ref="K590:K591"/>
    <mergeCell ref="L590:L591"/>
    <mergeCell ref="J592:J593"/>
    <mergeCell ref="K592:K593"/>
    <mergeCell ref="L592:L593"/>
    <mergeCell ref="J594:J595"/>
    <mergeCell ref="K594:K595"/>
    <mergeCell ref="L594:L595"/>
    <mergeCell ref="J571:J572"/>
    <mergeCell ref="K571:K572"/>
    <mergeCell ref="L571:L572"/>
    <mergeCell ref="J573:J574"/>
    <mergeCell ref="K573:K574"/>
    <mergeCell ref="L573:L574"/>
    <mergeCell ref="J575:J576"/>
    <mergeCell ref="K575:K576"/>
    <mergeCell ref="L575:L576"/>
    <mergeCell ref="J578:J579"/>
    <mergeCell ref="K578:K579"/>
    <mergeCell ref="L578:L579"/>
    <mergeCell ref="J580:J581"/>
    <mergeCell ref="K580:K581"/>
    <mergeCell ref="L580:L581"/>
    <mergeCell ref="J582:J583"/>
    <mergeCell ref="K582:K583"/>
    <mergeCell ref="L582:L583"/>
    <mergeCell ref="J559:J560"/>
    <mergeCell ref="K559:K560"/>
    <mergeCell ref="L559:L560"/>
    <mergeCell ref="J561:J562"/>
    <mergeCell ref="K561:K562"/>
    <mergeCell ref="L561:L562"/>
    <mergeCell ref="J563:J564"/>
    <mergeCell ref="K563:K564"/>
    <mergeCell ref="L563:L564"/>
    <mergeCell ref="J565:J566"/>
    <mergeCell ref="K565:K566"/>
    <mergeCell ref="L565:L566"/>
    <mergeCell ref="J567:J568"/>
    <mergeCell ref="K567:K568"/>
    <mergeCell ref="L567:L568"/>
    <mergeCell ref="J569:J570"/>
    <mergeCell ref="K569:K570"/>
    <mergeCell ref="L569:L570"/>
    <mergeCell ref="J547:J548"/>
    <mergeCell ref="K547:K548"/>
    <mergeCell ref="L547:L548"/>
    <mergeCell ref="J549:J550"/>
    <mergeCell ref="K549:K550"/>
    <mergeCell ref="L549:L550"/>
    <mergeCell ref="J551:J552"/>
    <mergeCell ref="K551:K552"/>
    <mergeCell ref="L551:L552"/>
    <mergeCell ref="J553:J554"/>
    <mergeCell ref="K553:K554"/>
    <mergeCell ref="L553:L554"/>
    <mergeCell ref="J555:J556"/>
    <mergeCell ref="K555:K556"/>
    <mergeCell ref="L555:L556"/>
    <mergeCell ref="J557:J558"/>
    <mergeCell ref="K557:K558"/>
    <mergeCell ref="L557:L558"/>
    <mergeCell ref="J535:J536"/>
    <mergeCell ref="K535:K536"/>
    <mergeCell ref="L535:L536"/>
    <mergeCell ref="J537:J538"/>
    <mergeCell ref="K537:K538"/>
    <mergeCell ref="L537:L538"/>
    <mergeCell ref="J539:J540"/>
    <mergeCell ref="K539:K540"/>
    <mergeCell ref="L539:L540"/>
    <mergeCell ref="J541:J542"/>
    <mergeCell ref="K541:K542"/>
    <mergeCell ref="L541:L542"/>
    <mergeCell ref="J543:J544"/>
    <mergeCell ref="K543:K544"/>
    <mergeCell ref="L543:L544"/>
    <mergeCell ref="J545:J546"/>
    <mergeCell ref="K545:K546"/>
    <mergeCell ref="L545:L546"/>
    <mergeCell ref="J523:J524"/>
    <mergeCell ref="K523:K524"/>
    <mergeCell ref="L523:L524"/>
    <mergeCell ref="J525:J526"/>
    <mergeCell ref="K525:K526"/>
    <mergeCell ref="L525:L526"/>
    <mergeCell ref="J527:J528"/>
    <mergeCell ref="K527:K528"/>
    <mergeCell ref="L527:L528"/>
    <mergeCell ref="J529:J530"/>
    <mergeCell ref="K529:K530"/>
    <mergeCell ref="L529:L530"/>
    <mergeCell ref="J531:J532"/>
    <mergeCell ref="K531:K532"/>
    <mergeCell ref="L531:L532"/>
    <mergeCell ref="J533:J534"/>
    <mergeCell ref="K533:K534"/>
    <mergeCell ref="L533:L534"/>
    <mergeCell ref="J510:J511"/>
    <mergeCell ref="K510:K511"/>
    <mergeCell ref="L510:L511"/>
    <mergeCell ref="J512:J513"/>
    <mergeCell ref="K512:K513"/>
    <mergeCell ref="L512:L513"/>
    <mergeCell ref="J514:J515"/>
    <mergeCell ref="K514:K515"/>
    <mergeCell ref="L514:L515"/>
    <mergeCell ref="J517:J518"/>
    <mergeCell ref="K517:K518"/>
    <mergeCell ref="L517:L518"/>
    <mergeCell ref="J519:J520"/>
    <mergeCell ref="K519:K520"/>
    <mergeCell ref="L519:L520"/>
    <mergeCell ref="J521:J522"/>
    <mergeCell ref="K521:K522"/>
    <mergeCell ref="L521:L522"/>
    <mergeCell ref="J498:J499"/>
    <mergeCell ref="K498:K499"/>
    <mergeCell ref="L498:L499"/>
    <mergeCell ref="J500:J501"/>
    <mergeCell ref="K500:K501"/>
    <mergeCell ref="L500:L501"/>
    <mergeCell ref="J502:J503"/>
    <mergeCell ref="K502:K503"/>
    <mergeCell ref="L502:L503"/>
    <mergeCell ref="J504:J505"/>
    <mergeCell ref="K504:K505"/>
    <mergeCell ref="L504:L505"/>
    <mergeCell ref="J506:J507"/>
    <mergeCell ref="K506:K507"/>
    <mergeCell ref="L506:L507"/>
    <mergeCell ref="J508:J509"/>
    <mergeCell ref="K508:K509"/>
    <mergeCell ref="L508:L509"/>
    <mergeCell ref="J486:J487"/>
    <mergeCell ref="K486:K487"/>
    <mergeCell ref="L486:L487"/>
    <mergeCell ref="J488:J489"/>
    <mergeCell ref="K488:K489"/>
    <mergeCell ref="L488:L489"/>
    <mergeCell ref="J490:J491"/>
    <mergeCell ref="K490:K491"/>
    <mergeCell ref="L490:L491"/>
    <mergeCell ref="J492:J493"/>
    <mergeCell ref="K492:K493"/>
    <mergeCell ref="L492:L493"/>
    <mergeCell ref="J494:J495"/>
    <mergeCell ref="K494:K495"/>
    <mergeCell ref="L494:L495"/>
    <mergeCell ref="J496:J497"/>
    <mergeCell ref="K496:K497"/>
    <mergeCell ref="L496:L497"/>
    <mergeCell ref="J474:J475"/>
    <mergeCell ref="K474:K475"/>
    <mergeCell ref="L474:L475"/>
    <mergeCell ref="J476:J477"/>
    <mergeCell ref="K476:K477"/>
    <mergeCell ref="L476:L477"/>
    <mergeCell ref="J478:J479"/>
    <mergeCell ref="K478:K479"/>
    <mergeCell ref="L478:L479"/>
    <mergeCell ref="J480:J481"/>
    <mergeCell ref="K480:K481"/>
    <mergeCell ref="L480:L481"/>
    <mergeCell ref="J482:J483"/>
    <mergeCell ref="K482:K483"/>
    <mergeCell ref="L482:L483"/>
    <mergeCell ref="J484:J485"/>
    <mergeCell ref="K484:K485"/>
    <mergeCell ref="L484:L485"/>
    <mergeCell ref="J462:J463"/>
    <mergeCell ref="K462:K463"/>
    <mergeCell ref="L462:L463"/>
    <mergeCell ref="J464:J465"/>
    <mergeCell ref="K464:K465"/>
    <mergeCell ref="L464:L465"/>
    <mergeCell ref="J466:J467"/>
    <mergeCell ref="K466:K467"/>
    <mergeCell ref="L466:L467"/>
    <mergeCell ref="J468:J469"/>
    <mergeCell ref="K468:K469"/>
    <mergeCell ref="L468:L469"/>
    <mergeCell ref="J470:J471"/>
    <mergeCell ref="K470:K471"/>
    <mergeCell ref="L470:L471"/>
    <mergeCell ref="J472:J473"/>
    <mergeCell ref="K472:K473"/>
    <mergeCell ref="L472:L473"/>
    <mergeCell ref="J449:J450"/>
    <mergeCell ref="K449:K450"/>
    <mergeCell ref="L449:L450"/>
    <mergeCell ref="J451:J452"/>
    <mergeCell ref="K451:K452"/>
    <mergeCell ref="L451:L452"/>
    <mergeCell ref="J454:J455"/>
    <mergeCell ref="K454:K455"/>
    <mergeCell ref="L454:L455"/>
    <mergeCell ref="J456:J457"/>
    <mergeCell ref="K456:K457"/>
    <mergeCell ref="L456:L457"/>
    <mergeCell ref="J458:J459"/>
    <mergeCell ref="K458:K459"/>
    <mergeCell ref="L458:L459"/>
    <mergeCell ref="J460:J461"/>
    <mergeCell ref="K460:K461"/>
    <mergeCell ref="L460:L461"/>
    <mergeCell ref="J437:J438"/>
    <mergeCell ref="K437:K438"/>
    <mergeCell ref="L437:L438"/>
    <mergeCell ref="J439:J440"/>
    <mergeCell ref="K439:K440"/>
    <mergeCell ref="L439:L440"/>
    <mergeCell ref="J441:J442"/>
    <mergeCell ref="K441:K442"/>
    <mergeCell ref="L441:L442"/>
    <mergeCell ref="J443:J444"/>
    <mergeCell ref="K443:K444"/>
    <mergeCell ref="L443:L444"/>
    <mergeCell ref="J445:J446"/>
    <mergeCell ref="K445:K446"/>
    <mergeCell ref="L445:L446"/>
    <mergeCell ref="J447:J448"/>
    <mergeCell ref="K447:K448"/>
    <mergeCell ref="L447:L448"/>
    <mergeCell ref="J425:J426"/>
    <mergeCell ref="K425:K426"/>
    <mergeCell ref="L425:L426"/>
    <mergeCell ref="J427:J428"/>
    <mergeCell ref="K427:K428"/>
    <mergeCell ref="L427:L428"/>
    <mergeCell ref="J429:J430"/>
    <mergeCell ref="K429:K430"/>
    <mergeCell ref="L429:L430"/>
    <mergeCell ref="J431:J432"/>
    <mergeCell ref="K431:K432"/>
    <mergeCell ref="L431:L432"/>
    <mergeCell ref="J433:J434"/>
    <mergeCell ref="K433:K434"/>
    <mergeCell ref="L433:L434"/>
    <mergeCell ref="J435:J436"/>
    <mergeCell ref="K435:K436"/>
    <mergeCell ref="L435:L436"/>
    <mergeCell ref="J413:J414"/>
    <mergeCell ref="K413:K414"/>
    <mergeCell ref="L413:L414"/>
    <mergeCell ref="J415:J416"/>
    <mergeCell ref="K415:K416"/>
    <mergeCell ref="L415:L416"/>
    <mergeCell ref="J417:J418"/>
    <mergeCell ref="K417:K418"/>
    <mergeCell ref="L417:L418"/>
    <mergeCell ref="J419:J420"/>
    <mergeCell ref="K419:K420"/>
    <mergeCell ref="L419:L420"/>
    <mergeCell ref="J421:J422"/>
    <mergeCell ref="K421:K422"/>
    <mergeCell ref="L421:L422"/>
    <mergeCell ref="J423:J424"/>
    <mergeCell ref="K423:K424"/>
    <mergeCell ref="L423:L424"/>
    <mergeCell ref="J401:J402"/>
    <mergeCell ref="K401:K402"/>
    <mergeCell ref="L401:L402"/>
    <mergeCell ref="J403:J404"/>
    <mergeCell ref="K403:K404"/>
    <mergeCell ref="L403:L404"/>
    <mergeCell ref="J405:J406"/>
    <mergeCell ref="K405:K406"/>
    <mergeCell ref="L405:L406"/>
    <mergeCell ref="J407:J408"/>
    <mergeCell ref="K407:K408"/>
    <mergeCell ref="L407:L408"/>
    <mergeCell ref="J409:J410"/>
    <mergeCell ref="K409:K410"/>
    <mergeCell ref="L409:L410"/>
    <mergeCell ref="J411:J412"/>
    <mergeCell ref="K411:K412"/>
    <mergeCell ref="L411:L412"/>
    <mergeCell ref="J388:J389"/>
    <mergeCell ref="K388:K389"/>
    <mergeCell ref="L388:L389"/>
    <mergeCell ref="J391:J392"/>
    <mergeCell ref="K391:K392"/>
    <mergeCell ref="L391:L392"/>
    <mergeCell ref="J393:J394"/>
    <mergeCell ref="K393:K394"/>
    <mergeCell ref="L393:L394"/>
    <mergeCell ref="J395:J396"/>
    <mergeCell ref="K395:K396"/>
    <mergeCell ref="L395:L396"/>
    <mergeCell ref="J397:J398"/>
    <mergeCell ref="K397:K398"/>
    <mergeCell ref="L397:L398"/>
    <mergeCell ref="J399:J400"/>
    <mergeCell ref="K399:K400"/>
    <mergeCell ref="L399:L400"/>
    <mergeCell ref="J376:J377"/>
    <mergeCell ref="K376:K377"/>
    <mergeCell ref="L376:L377"/>
    <mergeCell ref="J378:J379"/>
    <mergeCell ref="K378:K379"/>
    <mergeCell ref="L378:L379"/>
    <mergeCell ref="J380:J381"/>
    <mergeCell ref="K380:K381"/>
    <mergeCell ref="L380:L381"/>
    <mergeCell ref="J382:J383"/>
    <mergeCell ref="K382:K383"/>
    <mergeCell ref="L382:L383"/>
    <mergeCell ref="J384:J385"/>
    <mergeCell ref="K384:K385"/>
    <mergeCell ref="L384:L385"/>
    <mergeCell ref="J386:J387"/>
    <mergeCell ref="K386:K387"/>
    <mergeCell ref="L386:L387"/>
    <mergeCell ref="J364:J365"/>
    <mergeCell ref="K364:K365"/>
    <mergeCell ref="L364:L365"/>
    <mergeCell ref="J366:J367"/>
    <mergeCell ref="K366:K367"/>
    <mergeCell ref="L366:L367"/>
    <mergeCell ref="J368:J369"/>
    <mergeCell ref="K368:K369"/>
    <mergeCell ref="L368:L369"/>
    <mergeCell ref="J370:J371"/>
    <mergeCell ref="K370:K371"/>
    <mergeCell ref="L370:L371"/>
    <mergeCell ref="J372:J373"/>
    <mergeCell ref="K372:K373"/>
    <mergeCell ref="L372:L373"/>
    <mergeCell ref="J374:J375"/>
    <mergeCell ref="K374:K375"/>
    <mergeCell ref="L374:L375"/>
    <mergeCell ref="J352:J353"/>
    <mergeCell ref="K352:K353"/>
    <mergeCell ref="L352:L353"/>
    <mergeCell ref="J354:J355"/>
    <mergeCell ref="K354:K355"/>
    <mergeCell ref="L354:L355"/>
    <mergeCell ref="J356:J357"/>
    <mergeCell ref="K356:K357"/>
    <mergeCell ref="L356:L357"/>
    <mergeCell ref="J358:J359"/>
    <mergeCell ref="K358:K359"/>
    <mergeCell ref="L358:L359"/>
    <mergeCell ref="J360:J361"/>
    <mergeCell ref="K360:K361"/>
    <mergeCell ref="L360:L361"/>
    <mergeCell ref="J362:J363"/>
    <mergeCell ref="K362:K363"/>
    <mergeCell ref="L362:L363"/>
    <mergeCell ref="J340:J341"/>
    <mergeCell ref="K340:K341"/>
    <mergeCell ref="L340:L341"/>
    <mergeCell ref="J342:J343"/>
    <mergeCell ref="K342:K343"/>
    <mergeCell ref="L342:L343"/>
    <mergeCell ref="J344:J345"/>
    <mergeCell ref="K344:K345"/>
    <mergeCell ref="L344:L345"/>
    <mergeCell ref="J346:J347"/>
    <mergeCell ref="K346:K347"/>
    <mergeCell ref="L346:L347"/>
    <mergeCell ref="J348:J349"/>
    <mergeCell ref="K348:K349"/>
    <mergeCell ref="L348:L349"/>
    <mergeCell ref="J350:J351"/>
    <mergeCell ref="K350:K351"/>
    <mergeCell ref="L350:L351"/>
    <mergeCell ref="J327:J328"/>
    <mergeCell ref="K327:K328"/>
    <mergeCell ref="L327:L328"/>
    <mergeCell ref="J330:J331"/>
    <mergeCell ref="K330:K331"/>
    <mergeCell ref="L330:L331"/>
    <mergeCell ref="J332:J333"/>
    <mergeCell ref="K332:K333"/>
    <mergeCell ref="L332:L333"/>
    <mergeCell ref="J334:J335"/>
    <mergeCell ref="K334:K335"/>
    <mergeCell ref="L334:L335"/>
    <mergeCell ref="J336:J337"/>
    <mergeCell ref="K336:K337"/>
    <mergeCell ref="L336:L337"/>
    <mergeCell ref="J338:J339"/>
    <mergeCell ref="K338:K339"/>
    <mergeCell ref="L338:L339"/>
    <mergeCell ref="J315:J316"/>
    <mergeCell ref="K315:K316"/>
    <mergeCell ref="L315:L316"/>
    <mergeCell ref="J317:J318"/>
    <mergeCell ref="K317:K318"/>
    <mergeCell ref="L317:L318"/>
    <mergeCell ref="J319:J320"/>
    <mergeCell ref="K319:K320"/>
    <mergeCell ref="L319:L320"/>
    <mergeCell ref="J321:J322"/>
    <mergeCell ref="K321:K322"/>
    <mergeCell ref="L321:L322"/>
    <mergeCell ref="J323:J324"/>
    <mergeCell ref="K323:K324"/>
    <mergeCell ref="L323:L324"/>
    <mergeCell ref="J325:J326"/>
    <mergeCell ref="K325:K326"/>
    <mergeCell ref="L325:L326"/>
    <mergeCell ref="J303:J304"/>
    <mergeCell ref="K303:K304"/>
    <mergeCell ref="L303:L304"/>
    <mergeCell ref="J305:J306"/>
    <mergeCell ref="K305:K306"/>
    <mergeCell ref="L305:L306"/>
    <mergeCell ref="J307:J308"/>
    <mergeCell ref="K307:K308"/>
    <mergeCell ref="L307:L308"/>
    <mergeCell ref="J309:J310"/>
    <mergeCell ref="K309:K310"/>
    <mergeCell ref="L309:L310"/>
    <mergeCell ref="J311:J312"/>
    <mergeCell ref="K311:K312"/>
    <mergeCell ref="L311:L312"/>
    <mergeCell ref="J313:J314"/>
    <mergeCell ref="K313:K314"/>
    <mergeCell ref="L313:L314"/>
    <mergeCell ref="J291:J292"/>
    <mergeCell ref="K291:K292"/>
    <mergeCell ref="L291:L292"/>
    <mergeCell ref="J293:J294"/>
    <mergeCell ref="K293:K294"/>
    <mergeCell ref="L293:L294"/>
    <mergeCell ref="J295:J296"/>
    <mergeCell ref="K295:K296"/>
    <mergeCell ref="L295:L296"/>
    <mergeCell ref="J297:J298"/>
    <mergeCell ref="K297:K298"/>
    <mergeCell ref="L297:L298"/>
    <mergeCell ref="J299:J300"/>
    <mergeCell ref="K299:K300"/>
    <mergeCell ref="L299:L300"/>
    <mergeCell ref="J301:J302"/>
    <mergeCell ref="K301:K302"/>
    <mergeCell ref="L301:L302"/>
    <mergeCell ref="J279:J280"/>
    <mergeCell ref="K279:K280"/>
    <mergeCell ref="L279:L280"/>
    <mergeCell ref="J281:J282"/>
    <mergeCell ref="K281:K282"/>
    <mergeCell ref="L281:L282"/>
    <mergeCell ref="J283:J284"/>
    <mergeCell ref="K283:K284"/>
    <mergeCell ref="L283:L284"/>
    <mergeCell ref="J285:J286"/>
    <mergeCell ref="K285:K286"/>
    <mergeCell ref="L285:L286"/>
    <mergeCell ref="J287:J288"/>
    <mergeCell ref="K287:K288"/>
    <mergeCell ref="L287:L288"/>
    <mergeCell ref="J289:J290"/>
    <mergeCell ref="K289:K290"/>
    <mergeCell ref="L289:L290"/>
    <mergeCell ref="J267:J268"/>
    <mergeCell ref="K267:K268"/>
    <mergeCell ref="L267:L268"/>
    <mergeCell ref="J269:J270"/>
    <mergeCell ref="K269:K270"/>
    <mergeCell ref="L269:L270"/>
    <mergeCell ref="J271:J272"/>
    <mergeCell ref="K271:K272"/>
    <mergeCell ref="L271:L272"/>
    <mergeCell ref="J273:J274"/>
    <mergeCell ref="K273:K274"/>
    <mergeCell ref="L273:L274"/>
    <mergeCell ref="J275:J276"/>
    <mergeCell ref="K275:K276"/>
    <mergeCell ref="L275:L276"/>
    <mergeCell ref="J277:J278"/>
    <mergeCell ref="K277:K278"/>
    <mergeCell ref="L277:L278"/>
    <mergeCell ref="J254:J255"/>
    <mergeCell ref="K254:K255"/>
    <mergeCell ref="L254:L255"/>
    <mergeCell ref="J256:J257"/>
    <mergeCell ref="K256:K257"/>
    <mergeCell ref="L256:L257"/>
    <mergeCell ref="J258:J259"/>
    <mergeCell ref="K258:K259"/>
    <mergeCell ref="L258:L259"/>
    <mergeCell ref="J260:J261"/>
    <mergeCell ref="K260:K261"/>
    <mergeCell ref="L260:L261"/>
    <mergeCell ref="J262:J263"/>
    <mergeCell ref="K262:K263"/>
    <mergeCell ref="L262:L263"/>
    <mergeCell ref="J264:J265"/>
    <mergeCell ref="K264:K265"/>
    <mergeCell ref="L264:L265"/>
    <mergeCell ref="J242:J243"/>
    <mergeCell ref="K242:K243"/>
    <mergeCell ref="L242:L243"/>
    <mergeCell ref="J244:J245"/>
    <mergeCell ref="K244:K245"/>
    <mergeCell ref="L244:L245"/>
    <mergeCell ref="J246:J247"/>
    <mergeCell ref="K246:K247"/>
    <mergeCell ref="L246:L247"/>
    <mergeCell ref="J248:J249"/>
    <mergeCell ref="K248:K249"/>
    <mergeCell ref="L248:L249"/>
    <mergeCell ref="J250:J251"/>
    <mergeCell ref="K250:K251"/>
    <mergeCell ref="L250:L251"/>
    <mergeCell ref="J252:J253"/>
    <mergeCell ref="K252:K253"/>
    <mergeCell ref="L252:L253"/>
    <mergeCell ref="J230:J231"/>
    <mergeCell ref="K230:K231"/>
    <mergeCell ref="L230:L231"/>
    <mergeCell ref="J232:J233"/>
    <mergeCell ref="K232:K233"/>
    <mergeCell ref="L232:L233"/>
    <mergeCell ref="J234:J235"/>
    <mergeCell ref="K234:K235"/>
    <mergeCell ref="L234:L235"/>
    <mergeCell ref="J236:J237"/>
    <mergeCell ref="K236:K237"/>
    <mergeCell ref="L236:L237"/>
    <mergeCell ref="J238:J239"/>
    <mergeCell ref="K238:K239"/>
    <mergeCell ref="L238:L239"/>
    <mergeCell ref="J240:J241"/>
    <mergeCell ref="K240:K241"/>
    <mergeCell ref="L240:L241"/>
    <mergeCell ref="J218:J219"/>
    <mergeCell ref="K218:K219"/>
    <mergeCell ref="L218:L219"/>
    <mergeCell ref="J220:J221"/>
    <mergeCell ref="K220:K221"/>
    <mergeCell ref="L220:L221"/>
    <mergeCell ref="J222:J223"/>
    <mergeCell ref="K222:K223"/>
    <mergeCell ref="L222:L223"/>
    <mergeCell ref="J224:J225"/>
    <mergeCell ref="K224:K225"/>
    <mergeCell ref="L224:L225"/>
    <mergeCell ref="J226:J227"/>
    <mergeCell ref="K226:K227"/>
    <mergeCell ref="L226:L227"/>
    <mergeCell ref="J228:J229"/>
    <mergeCell ref="K228:K229"/>
    <mergeCell ref="L228:L229"/>
    <mergeCell ref="J206:J207"/>
    <mergeCell ref="K206:K207"/>
    <mergeCell ref="L206:L207"/>
    <mergeCell ref="J208:J209"/>
    <mergeCell ref="K208:K209"/>
    <mergeCell ref="L208:L209"/>
    <mergeCell ref="J210:J211"/>
    <mergeCell ref="K210:K211"/>
    <mergeCell ref="L210:L211"/>
    <mergeCell ref="J212:J213"/>
    <mergeCell ref="K212:K213"/>
    <mergeCell ref="L212:L213"/>
    <mergeCell ref="J214:J215"/>
    <mergeCell ref="K214:K215"/>
    <mergeCell ref="L214:L215"/>
    <mergeCell ref="J216:J217"/>
    <mergeCell ref="K216:K217"/>
    <mergeCell ref="L216:L217"/>
    <mergeCell ref="J192:J193"/>
    <mergeCell ref="K192:K193"/>
    <mergeCell ref="L192:L193"/>
    <mergeCell ref="J194:J195"/>
    <mergeCell ref="K194:K195"/>
    <mergeCell ref="L194:L195"/>
    <mergeCell ref="J196:J197"/>
    <mergeCell ref="K196:K197"/>
    <mergeCell ref="L196:L197"/>
    <mergeCell ref="J198:J199"/>
    <mergeCell ref="K198:K199"/>
    <mergeCell ref="L198:L199"/>
    <mergeCell ref="J200:J201"/>
    <mergeCell ref="K200:K201"/>
    <mergeCell ref="L200:L201"/>
    <mergeCell ref="J202:J203"/>
    <mergeCell ref="K202:K203"/>
    <mergeCell ref="L202:L203"/>
    <mergeCell ref="J180:J181"/>
    <mergeCell ref="K180:K181"/>
    <mergeCell ref="L180:L181"/>
    <mergeCell ref="J182:J183"/>
    <mergeCell ref="K182:K183"/>
    <mergeCell ref="L182:L183"/>
    <mergeCell ref="J184:J185"/>
    <mergeCell ref="K184:K185"/>
    <mergeCell ref="L184:L185"/>
    <mergeCell ref="J186:J187"/>
    <mergeCell ref="K186:K187"/>
    <mergeCell ref="L186:L187"/>
    <mergeCell ref="J188:J189"/>
    <mergeCell ref="K188:K189"/>
    <mergeCell ref="L188:L189"/>
    <mergeCell ref="J190:J191"/>
    <mergeCell ref="K190:K191"/>
    <mergeCell ref="L190:L191"/>
    <mergeCell ref="J168:J169"/>
    <mergeCell ref="K168:K169"/>
    <mergeCell ref="L168:L169"/>
    <mergeCell ref="J170:J171"/>
    <mergeCell ref="K170:K171"/>
    <mergeCell ref="L170:L171"/>
    <mergeCell ref="J172:J173"/>
    <mergeCell ref="K172:K173"/>
    <mergeCell ref="L172:L173"/>
    <mergeCell ref="J174:J175"/>
    <mergeCell ref="K174:K175"/>
    <mergeCell ref="L174:L175"/>
    <mergeCell ref="J176:J177"/>
    <mergeCell ref="K176:K177"/>
    <mergeCell ref="L176:L177"/>
    <mergeCell ref="J178:J179"/>
    <mergeCell ref="K178:K179"/>
    <mergeCell ref="L178:L179"/>
    <mergeCell ref="J156:J157"/>
    <mergeCell ref="K156:K157"/>
    <mergeCell ref="L156:L157"/>
    <mergeCell ref="J158:J159"/>
    <mergeCell ref="K158:K159"/>
    <mergeCell ref="L158:L159"/>
    <mergeCell ref="J160:J161"/>
    <mergeCell ref="K160:K161"/>
    <mergeCell ref="L160:L161"/>
    <mergeCell ref="J162:J163"/>
    <mergeCell ref="K162:K163"/>
    <mergeCell ref="L162:L163"/>
    <mergeCell ref="J164:J165"/>
    <mergeCell ref="K164:K165"/>
    <mergeCell ref="L164:L165"/>
    <mergeCell ref="J166:J167"/>
    <mergeCell ref="K166:K167"/>
    <mergeCell ref="L166:L167"/>
    <mergeCell ref="J144:J145"/>
    <mergeCell ref="K144:K145"/>
    <mergeCell ref="L144:L145"/>
    <mergeCell ref="J146:J147"/>
    <mergeCell ref="K146:K147"/>
    <mergeCell ref="L146:L147"/>
    <mergeCell ref="J148:J149"/>
    <mergeCell ref="K148:K149"/>
    <mergeCell ref="L148:L149"/>
    <mergeCell ref="J150:J151"/>
    <mergeCell ref="K150:K151"/>
    <mergeCell ref="L150:L151"/>
    <mergeCell ref="J152:J153"/>
    <mergeCell ref="K152:K153"/>
    <mergeCell ref="L152:L153"/>
    <mergeCell ref="J154:J155"/>
    <mergeCell ref="K154:K155"/>
    <mergeCell ref="L154:L155"/>
    <mergeCell ref="J128:J129"/>
    <mergeCell ref="K128:K129"/>
    <mergeCell ref="L128:L129"/>
    <mergeCell ref="J130:J131"/>
    <mergeCell ref="K130:K131"/>
    <mergeCell ref="L130:L131"/>
    <mergeCell ref="J132:J133"/>
    <mergeCell ref="K132:K133"/>
    <mergeCell ref="L132:L133"/>
    <mergeCell ref="J134:J135"/>
    <mergeCell ref="K134:K135"/>
    <mergeCell ref="L134:L135"/>
    <mergeCell ref="J136:J137"/>
    <mergeCell ref="K136:K137"/>
    <mergeCell ref="L136:L137"/>
    <mergeCell ref="J142:J143"/>
    <mergeCell ref="K142:K143"/>
    <mergeCell ref="L142:L143"/>
    <mergeCell ref="J116:J117"/>
    <mergeCell ref="K116:K117"/>
    <mergeCell ref="L116:L117"/>
    <mergeCell ref="J118:J119"/>
    <mergeCell ref="K118:K119"/>
    <mergeCell ref="L118:L119"/>
    <mergeCell ref="J120:J121"/>
    <mergeCell ref="K120:K121"/>
    <mergeCell ref="L120:L121"/>
    <mergeCell ref="J122:J123"/>
    <mergeCell ref="K122:K123"/>
    <mergeCell ref="L122:L123"/>
    <mergeCell ref="J124:J125"/>
    <mergeCell ref="K124:K125"/>
    <mergeCell ref="L124:L125"/>
    <mergeCell ref="J126:J127"/>
    <mergeCell ref="K126:K127"/>
    <mergeCell ref="L126:L127"/>
    <mergeCell ref="J104:J105"/>
    <mergeCell ref="K104:K105"/>
    <mergeCell ref="L104:L105"/>
    <mergeCell ref="J106:J107"/>
    <mergeCell ref="K106:K107"/>
    <mergeCell ref="L106:L107"/>
    <mergeCell ref="J108:J109"/>
    <mergeCell ref="K108:K109"/>
    <mergeCell ref="L108:L109"/>
    <mergeCell ref="J110:J111"/>
    <mergeCell ref="K110:K111"/>
    <mergeCell ref="L110:L111"/>
    <mergeCell ref="J112:J113"/>
    <mergeCell ref="K112:K113"/>
    <mergeCell ref="L112:L113"/>
    <mergeCell ref="J114:J115"/>
    <mergeCell ref="K114:K115"/>
    <mergeCell ref="L114:L115"/>
    <mergeCell ref="J92:J93"/>
    <mergeCell ref="K92:K93"/>
    <mergeCell ref="L92:L93"/>
    <mergeCell ref="J94:J95"/>
    <mergeCell ref="K94:K95"/>
    <mergeCell ref="L94:L95"/>
    <mergeCell ref="J96:J97"/>
    <mergeCell ref="K96:K97"/>
    <mergeCell ref="L96:L97"/>
    <mergeCell ref="J98:J99"/>
    <mergeCell ref="K98:K99"/>
    <mergeCell ref="L98:L99"/>
    <mergeCell ref="J100:J101"/>
    <mergeCell ref="K100:K101"/>
    <mergeCell ref="L100:L101"/>
    <mergeCell ref="J102:J103"/>
    <mergeCell ref="K102:K103"/>
    <mergeCell ref="L102:L103"/>
    <mergeCell ref="J79:J80"/>
    <mergeCell ref="K79:K80"/>
    <mergeCell ref="L79:L80"/>
    <mergeCell ref="J82:J83"/>
    <mergeCell ref="K82:K83"/>
    <mergeCell ref="L82:L83"/>
    <mergeCell ref="J84:J85"/>
    <mergeCell ref="K84:K85"/>
    <mergeCell ref="L84:L85"/>
    <mergeCell ref="J86:J87"/>
    <mergeCell ref="K86:K87"/>
    <mergeCell ref="L86:L87"/>
    <mergeCell ref="J88:J89"/>
    <mergeCell ref="K88:K89"/>
    <mergeCell ref="L88:L89"/>
    <mergeCell ref="J90:J91"/>
    <mergeCell ref="K90:K91"/>
    <mergeCell ref="L90:L91"/>
    <mergeCell ref="J67:J68"/>
    <mergeCell ref="K67:K68"/>
    <mergeCell ref="L67:L68"/>
    <mergeCell ref="J69:J70"/>
    <mergeCell ref="K69:K70"/>
    <mergeCell ref="L69:L70"/>
    <mergeCell ref="J71:J72"/>
    <mergeCell ref="K71:K72"/>
    <mergeCell ref="L71:L72"/>
    <mergeCell ref="J73:J74"/>
    <mergeCell ref="K73:K74"/>
    <mergeCell ref="L73:L74"/>
    <mergeCell ref="J75:J76"/>
    <mergeCell ref="K75:K76"/>
    <mergeCell ref="L75:L76"/>
    <mergeCell ref="J77:J78"/>
    <mergeCell ref="K77:K78"/>
    <mergeCell ref="L77:L78"/>
    <mergeCell ref="J55:J56"/>
    <mergeCell ref="K55:K56"/>
    <mergeCell ref="L55:L56"/>
    <mergeCell ref="J57:J58"/>
    <mergeCell ref="K57:K58"/>
    <mergeCell ref="L57:L58"/>
    <mergeCell ref="J59:J60"/>
    <mergeCell ref="K59:K60"/>
    <mergeCell ref="L59:L60"/>
    <mergeCell ref="J61:J62"/>
    <mergeCell ref="K61:K62"/>
    <mergeCell ref="L61:L62"/>
    <mergeCell ref="J63:J64"/>
    <mergeCell ref="K63:K64"/>
    <mergeCell ref="L63:L64"/>
    <mergeCell ref="J65:J66"/>
    <mergeCell ref="K65:K66"/>
    <mergeCell ref="L65:L66"/>
    <mergeCell ref="J43:J44"/>
    <mergeCell ref="K43:K44"/>
    <mergeCell ref="L43:L44"/>
    <mergeCell ref="J45:J46"/>
    <mergeCell ref="K45:K46"/>
    <mergeCell ref="L45:L46"/>
    <mergeCell ref="J47:J48"/>
    <mergeCell ref="K47:K48"/>
    <mergeCell ref="L47:L48"/>
    <mergeCell ref="J49:J50"/>
    <mergeCell ref="K49:K50"/>
    <mergeCell ref="L49:L50"/>
    <mergeCell ref="J51:J52"/>
    <mergeCell ref="K51:K52"/>
    <mergeCell ref="L51:L52"/>
    <mergeCell ref="J53:J54"/>
    <mergeCell ref="K53:K54"/>
    <mergeCell ref="L53:L54"/>
    <mergeCell ref="J31:J32"/>
    <mergeCell ref="K31:K32"/>
    <mergeCell ref="L31:L32"/>
    <mergeCell ref="J33:J34"/>
    <mergeCell ref="K33:K34"/>
    <mergeCell ref="L33:L34"/>
    <mergeCell ref="J35:J36"/>
    <mergeCell ref="K35:K36"/>
    <mergeCell ref="L35:L36"/>
    <mergeCell ref="J37:J38"/>
    <mergeCell ref="K37:K38"/>
    <mergeCell ref="L37:L38"/>
    <mergeCell ref="J39:J40"/>
    <mergeCell ref="K39:K40"/>
    <mergeCell ref="L39:L40"/>
    <mergeCell ref="J41:J42"/>
    <mergeCell ref="K41:K42"/>
    <mergeCell ref="L41:L42"/>
    <mergeCell ref="J19:J20"/>
    <mergeCell ref="K19:K20"/>
    <mergeCell ref="L19:L20"/>
    <mergeCell ref="J21:J22"/>
    <mergeCell ref="K21:K22"/>
    <mergeCell ref="L21:L22"/>
    <mergeCell ref="J23:J24"/>
    <mergeCell ref="K23:K24"/>
    <mergeCell ref="L23:L24"/>
    <mergeCell ref="J25:J26"/>
    <mergeCell ref="K25:K26"/>
    <mergeCell ref="L25:L26"/>
    <mergeCell ref="J27:J28"/>
    <mergeCell ref="K27:K28"/>
    <mergeCell ref="L27:L28"/>
    <mergeCell ref="J29:J30"/>
    <mergeCell ref="K29:K30"/>
    <mergeCell ref="L29:L30"/>
    <mergeCell ref="G130:G131"/>
    <mergeCell ref="H130:H131"/>
    <mergeCell ref="I130:I131"/>
    <mergeCell ref="G132:G133"/>
    <mergeCell ref="H132:H133"/>
    <mergeCell ref="I132:I133"/>
    <mergeCell ref="G138:G139"/>
    <mergeCell ref="H138:H139"/>
    <mergeCell ref="I138:I139"/>
    <mergeCell ref="G134:G135"/>
    <mergeCell ref="H134:H135"/>
    <mergeCell ref="I134:I135"/>
    <mergeCell ref="G136:G137"/>
    <mergeCell ref="H136:H137"/>
    <mergeCell ref="I136:I137"/>
    <mergeCell ref="G762:G763"/>
    <mergeCell ref="H762:H763"/>
    <mergeCell ref="I762:I763"/>
    <mergeCell ref="G118:G119"/>
    <mergeCell ref="H118:H119"/>
    <mergeCell ref="I118:I119"/>
    <mergeCell ref="G120:G121"/>
    <mergeCell ref="H120:H121"/>
    <mergeCell ref="I120:I121"/>
    <mergeCell ref="G122:G123"/>
    <mergeCell ref="H122:H123"/>
    <mergeCell ref="I122:I123"/>
    <mergeCell ref="G124:G125"/>
    <mergeCell ref="H124:H125"/>
    <mergeCell ref="I124:I125"/>
    <mergeCell ref="G126:G127"/>
    <mergeCell ref="H126:H127"/>
    <mergeCell ref="I126:I127"/>
    <mergeCell ref="G128:G129"/>
    <mergeCell ref="H128:H129"/>
    <mergeCell ref="I128:I129"/>
    <mergeCell ref="G106:G107"/>
    <mergeCell ref="H106:H107"/>
    <mergeCell ref="I106:I107"/>
    <mergeCell ref="G108:G109"/>
    <mergeCell ref="H108:H109"/>
    <mergeCell ref="I108:I109"/>
    <mergeCell ref="G110:G111"/>
    <mergeCell ref="H110:H111"/>
    <mergeCell ref="I110:I111"/>
    <mergeCell ref="G112:G113"/>
    <mergeCell ref="H112:H113"/>
    <mergeCell ref="I112:I113"/>
    <mergeCell ref="G114:G115"/>
    <mergeCell ref="H114:H115"/>
    <mergeCell ref="I114:I115"/>
    <mergeCell ref="G116:G117"/>
    <mergeCell ref="H116:H117"/>
    <mergeCell ref="I116:I117"/>
    <mergeCell ref="G94:G95"/>
    <mergeCell ref="H94:H95"/>
    <mergeCell ref="I94:I95"/>
    <mergeCell ref="G96:G97"/>
    <mergeCell ref="H96:H97"/>
    <mergeCell ref="I96:I97"/>
    <mergeCell ref="G98:G99"/>
    <mergeCell ref="H98:H99"/>
    <mergeCell ref="I98:I99"/>
    <mergeCell ref="G100:G101"/>
    <mergeCell ref="H100:H101"/>
    <mergeCell ref="I100:I101"/>
    <mergeCell ref="G102:G103"/>
    <mergeCell ref="H102:H103"/>
    <mergeCell ref="I102:I103"/>
    <mergeCell ref="G104:G105"/>
    <mergeCell ref="H104:H105"/>
    <mergeCell ref="I104:I105"/>
    <mergeCell ref="G82:G83"/>
    <mergeCell ref="H82:H83"/>
    <mergeCell ref="I82:I83"/>
    <mergeCell ref="G84:G85"/>
    <mergeCell ref="H84:H85"/>
    <mergeCell ref="I84:I85"/>
    <mergeCell ref="G86:G87"/>
    <mergeCell ref="H86:H87"/>
    <mergeCell ref="I86:I87"/>
    <mergeCell ref="G88:G89"/>
    <mergeCell ref="H88:H89"/>
    <mergeCell ref="I88:I89"/>
    <mergeCell ref="G90:G91"/>
    <mergeCell ref="H90:H91"/>
    <mergeCell ref="I90:I91"/>
    <mergeCell ref="G92:G93"/>
    <mergeCell ref="H92:H93"/>
    <mergeCell ref="I92:I93"/>
    <mergeCell ref="G69:G70"/>
    <mergeCell ref="H69:H70"/>
    <mergeCell ref="I69:I70"/>
    <mergeCell ref="G71:G72"/>
    <mergeCell ref="H71:H72"/>
    <mergeCell ref="I71:I72"/>
    <mergeCell ref="G73:G74"/>
    <mergeCell ref="H73:H74"/>
    <mergeCell ref="I73:I74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G57:G58"/>
    <mergeCell ref="H57:H58"/>
    <mergeCell ref="I57:I58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G65:G66"/>
    <mergeCell ref="H65:H66"/>
    <mergeCell ref="I65:I66"/>
    <mergeCell ref="G67:G68"/>
    <mergeCell ref="H67:H68"/>
    <mergeCell ref="I67:I68"/>
    <mergeCell ref="G45:G46"/>
    <mergeCell ref="H45:H46"/>
    <mergeCell ref="I45:I46"/>
    <mergeCell ref="G47:G48"/>
    <mergeCell ref="H47:H48"/>
    <mergeCell ref="I47:I48"/>
    <mergeCell ref="G49:G50"/>
    <mergeCell ref="H49:H50"/>
    <mergeCell ref="I49:I50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G33:G34"/>
    <mergeCell ref="H33:H34"/>
    <mergeCell ref="I33:I34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G41:G42"/>
    <mergeCell ref="H41:H42"/>
    <mergeCell ref="I41:I42"/>
    <mergeCell ref="G43:G44"/>
    <mergeCell ref="H43:H44"/>
    <mergeCell ref="I43:I44"/>
    <mergeCell ref="A3684:A3685"/>
    <mergeCell ref="B3684:B3685"/>
    <mergeCell ref="C3684:C3685"/>
    <mergeCell ref="A3686:D3686"/>
    <mergeCell ref="A3687:D3687"/>
    <mergeCell ref="A3688:A3689"/>
    <mergeCell ref="B3688:B3689"/>
    <mergeCell ref="A3690:A3691"/>
    <mergeCell ref="B3690:B3691"/>
    <mergeCell ref="C3690:C3691"/>
    <mergeCell ref="A3692:D3692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G25:G26"/>
    <mergeCell ref="H25:H26"/>
    <mergeCell ref="I25:I26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3672:A3673"/>
    <mergeCell ref="B3672:B3673"/>
    <mergeCell ref="C3672:C3673"/>
    <mergeCell ref="A3674:A3675"/>
    <mergeCell ref="B3674:B3675"/>
    <mergeCell ref="C3674:C3675"/>
    <mergeCell ref="A3676:A3677"/>
    <mergeCell ref="B3676:B3677"/>
    <mergeCell ref="C3676:C3677"/>
    <mergeCell ref="A3678:A3679"/>
    <mergeCell ref="B3678:B3679"/>
    <mergeCell ref="C3678:C3679"/>
    <mergeCell ref="A3680:A3681"/>
    <mergeCell ref="B3680:B3681"/>
    <mergeCell ref="C3680:C3681"/>
    <mergeCell ref="A3682:A3683"/>
    <mergeCell ref="B3682:B3683"/>
    <mergeCell ref="C3682:C3683"/>
    <mergeCell ref="A3660:A3661"/>
    <mergeCell ref="B3660:B3661"/>
    <mergeCell ref="C3660:C3661"/>
    <mergeCell ref="A3662:A3663"/>
    <mergeCell ref="B3662:B3663"/>
    <mergeCell ref="C3662:C3663"/>
    <mergeCell ref="A3664:A3665"/>
    <mergeCell ref="B3664:B3665"/>
    <mergeCell ref="C3664:C3665"/>
    <mergeCell ref="A3666:A3667"/>
    <mergeCell ref="B3666:B3667"/>
    <mergeCell ref="C3666:C3667"/>
    <mergeCell ref="A3668:A3669"/>
    <mergeCell ref="B3668:B3669"/>
    <mergeCell ref="C3668:C3669"/>
    <mergeCell ref="A3670:A3671"/>
    <mergeCell ref="B3670:B3671"/>
    <mergeCell ref="C3670:C3671"/>
    <mergeCell ref="A3648:A3649"/>
    <mergeCell ref="B3648:B3649"/>
    <mergeCell ref="C3648:C3649"/>
    <mergeCell ref="A3650:A3651"/>
    <mergeCell ref="B3650:B3651"/>
    <mergeCell ref="C3650:C3651"/>
    <mergeCell ref="A3652:A3653"/>
    <mergeCell ref="B3652:B3653"/>
    <mergeCell ref="C3652:C3653"/>
    <mergeCell ref="A3654:A3655"/>
    <mergeCell ref="B3654:B3655"/>
    <mergeCell ref="C3654:C3655"/>
    <mergeCell ref="A3656:A3657"/>
    <mergeCell ref="B3656:B3657"/>
    <mergeCell ref="C3656:C3657"/>
    <mergeCell ref="A3658:A3659"/>
    <mergeCell ref="B3658:B3659"/>
    <mergeCell ref="C3658:C3659"/>
    <mergeCell ref="A3636:A3637"/>
    <mergeCell ref="B3636:B3637"/>
    <mergeCell ref="C3636:C3637"/>
    <mergeCell ref="A3638:A3639"/>
    <mergeCell ref="B3638:B3639"/>
    <mergeCell ref="C3638:C3639"/>
    <mergeCell ref="A3640:A3641"/>
    <mergeCell ref="B3640:B3641"/>
    <mergeCell ref="C3640:C3641"/>
    <mergeCell ref="A3642:A3643"/>
    <mergeCell ref="B3642:B3643"/>
    <mergeCell ref="C3642:C3643"/>
    <mergeCell ref="A3644:A3645"/>
    <mergeCell ref="B3644:B3645"/>
    <mergeCell ref="C3644:C3645"/>
    <mergeCell ref="A3646:A3647"/>
    <mergeCell ref="B3646:B3647"/>
    <mergeCell ref="C3646:C3647"/>
    <mergeCell ref="A3624:A3625"/>
    <mergeCell ref="B3624:B3625"/>
    <mergeCell ref="C3624:C3625"/>
    <mergeCell ref="A3626:A3627"/>
    <mergeCell ref="B3626:B3627"/>
    <mergeCell ref="C3626:C3627"/>
    <mergeCell ref="A3628:A3629"/>
    <mergeCell ref="B3628:B3629"/>
    <mergeCell ref="C3628:C3629"/>
    <mergeCell ref="A3630:A3631"/>
    <mergeCell ref="B3630:B3631"/>
    <mergeCell ref="C3630:C3631"/>
    <mergeCell ref="A3632:A3633"/>
    <mergeCell ref="B3632:B3633"/>
    <mergeCell ref="C3632:C3633"/>
    <mergeCell ref="A3634:A3635"/>
    <mergeCell ref="B3634:B3635"/>
    <mergeCell ref="C3634:C3635"/>
    <mergeCell ref="A3612:A3613"/>
    <mergeCell ref="B3612:B3613"/>
    <mergeCell ref="C3612:C3613"/>
    <mergeCell ref="A3614:A3615"/>
    <mergeCell ref="B3614:B3615"/>
    <mergeCell ref="C3614:C3615"/>
    <mergeCell ref="A3616:A3617"/>
    <mergeCell ref="B3616:B3617"/>
    <mergeCell ref="C3616:C3617"/>
    <mergeCell ref="A3618:A3619"/>
    <mergeCell ref="B3618:B3619"/>
    <mergeCell ref="C3618:C3619"/>
    <mergeCell ref="A3620:A3621"/>
    <mergeCell ref="B3620:B3621"/>
    <mergeCell ref="C3620:C3621"/>
    <mergeCell ref="A3622:A3623"/>
    <mergeCell ref="B3622:B3623"/>
    <mergeCell ref="C3622:C3623"/>
    <mergeCell ref="A3600:A3601"/>
    <mergeCell ref="B3600:B3601"/>
    <mergeCell ref="C3600:C3601"/>
    <mergeCell ref="A3602:A3603"/>
    <mergeCell ref="B3602:B3603"/>
    <mergeCell ref="C3602:C3603"/>
    <mergeCell ref="A3604:A3605"/>
    <mergeCell ref="B3604:B3605"/>
    <mergeCell ref="C3604:C3605"/>
    <mergeCell ref="A3606:A3607"/>
    <mergeCell ref="B3606:B3607"/>
    <mergeCell ref="C3606:C3607"/>
    <mergeCell ref="A3608:A3609"/>
    <mergeCell ref="B3608:B3609"/>
    <mergeCell ref="C3608:C3609"/>
    <mergeCell ref="A3610:A3611"/>
    <mergeCell ref="B3610:B3611"/>
    <mergeCell ref="C3610:C3611"/>
    <mergeCell ref="A3588:A3589"/>
    <mergeCell ref="B3588:B3589"/>
    <mergeCell ref="C3588:C3589"/>
    <mergeCell ref="A3590:A3591"/>
    <mergeCell ref="B3590:B3591"/>
    <mergeCell ref="C3590:C3591"/>
    <mergeCell ref="A3592:A3593"/>
    <mergeCell ref="B3592:B3593"/>
    <mergeCell ref="C3592:C3593"/>
    <mergeCell ref="A3594:A3595"/>
    <mergeCell ref="B3594:B3595"/>
    <mergeCell ref="C3594:C3595"/>
    <mergeCell ref="A3596:A3597"/>
    <mergeCell ref="B3596:B3597"/>
    <mergeCell ref="C3596:C3597"/>
    <mergeCell ref="A3598:A3599"/>
    <mergeCell ref="B3598:B3599"/>
    <mergeCell ref="C3598:C3599"/>
    <mergeCell ref="A3576:A3577"/>
    <mergeCell ref="B3576:B3577"/>
    <mergeCell ref="C3576:C3577"/>
    <mergeCell ref="A3578:A3579"/>
    <mergeCell ref="B3578:B3579"/>
    <mergeCell ref="C3578:C3579"/>
    <mergeCell ref="A3580:A3581"/>
    <mergeCell ref="B3580:B3581"/>
    <mergeCell ref="C3580:C3581"/>
    <mergeCell ref="A3582:A3583"/>
    <mergeCell ref="B3582:B3583"/>
    <mergeCell ref="C3582:C3583"/>
    <mergeCell ref="A3584:A3585"/>
    <mergeCell ref="B3584:B3585"/>
    <mergeCell ref="C3584:C3585"/>
    <mergeCell ref="A3586:A3587"/>
    <mergeCell ref="B3586:B3587"/>
    <mergeCell ref="C3586:C3587"/>
    <mergeCell ref="A3564:A3565"/>
    <mergeCell ref="B3564:B3565"/>
    <mergeCell ref="C3564:C3565"/>
    <mergeCell ref="A3566:A3567"/>
    <mergeCell ref="B3566:B3567"/>
    <mergeCell ref="C3566:C3567"/>
    <mergeCell ref="A3568:A3569"/>
    <mergeCell ref="B3568:B3569"/>
    <mergeCell ref="C3568:C3569"/>
    <mergeCell ref="A3570:A3571"/>
    <mergeCell ref="B3570:B3571"/>
    <mergeCell ref="C3570:C3571"/>
    <mergeCell ref="A3572:A3573"/>
    <mergeCell ref="B3572:B3573"/>
    <mergeCell ref="C3572:C3573"/>
    <mergeCell ref="A3574:A3575"/>
    <mergeCell ref="B3574:B3575"/>
    <mergeCell ref="C3574:C3575"/>
    <mergeCell ref="A3552:A3553"/>
    <mergeCell ref="B3552:B3553"/>
    <mergeCell ref="C3552:C3553"/>
    <mergeCell ref="A3554:A3555"/>
    <mergeCell ref="B3554:B3555"/>
    <mergeCell ref="C3554:C3555"/>
    <mergeCell ref="A3556:A3557"/>
    <mergeCell ref="B3556:B3557"/>
    <mergeCell ref="C3556:C3557"/>
    <mergeCell ref="A3558:A3559"/>
    <mergeCell ref="B3558:B3559"/>
    <mergeCell ref="C3558:C3559"/>
    <mergeCell ref="A3560:A3561"/>
    <mergeCell ref="B3560:B3561"/>
    <mergeCell ref="C3560:C3561"/>
    <mergeCell ref="A3562:A3563"/>
    <mergeCell ref="B3562:B3563"/>
    <mergeCell ref="C3562:C3563"/>
    <mergeCell ref="A3540:A3541"/>
    <mergeCell ref="B3540:B3541"/>
    <mergeCell ref="C3540:C3541"/>
    <mergeCell ref="A3542:A3543"/>
    <mergeCell ref="B3542:B3543"/>
    <mergeCell ref="C3542:C3543"/>
    <mergeCell ref="A3544:A3545"/>
    <mergeCell ref="B3544:B3545"/>
    <mergeCell ref="C3544:C3545"/>
    <mergeCell ref="A3546:A3547"/>
    <mergeCell ref="B3546:B3547"/>
    <mergeCell ref="C3546:C3547"/>
    <mergeCell ref="A3548:A3549"/>
    <mergeCell ref="B3548:B3549"/>
    <mergeCell ref="C3548:C3549"/>
    <mergeCell ref="A3550:A3551"/>
    <mergeCell ref="B3550:B3551"/>
    <mergeCell ref="C3550:C3551"/>
    <mergeCell ref="A3528:A3529"/>
    <mergeCell ref="B3528:B3529"/>
    <mergeCell ref="C3528:C3529"/>
    <mergeCell ref="A3530:A3531"/>
    <mergeCell ref="B3530:B3531"/>
    <mergeCell ref="C3530:C3531"/>
    <mergeCell ref="A3532:A3533"/>
    <mergeCell ref="B3532:B3533"/>
    <mergeCell ref="C3532:C3533"/>
    <mergeCell ref="A3534:A3535"/>
    <mergeCell ref="B3534:B3535"/>
    <mergeCell ref="C3534:C3535"/>
    <mergeCell ref="A3536:A3537"/>
    <mergeCell ref="B3536:B3537"/>
    <mergeCell ref="C3536:C3537"/>
    <mergeCell ref="A3538:A3539"/>
    <mergeCell ref="B3538:B3539"/>
    <mergeCell ref="C3538:C3539"/>
    <mergeCell ref="A3516:A3517"/>
    <mergeCell ref="B3516:B3517"/>
    <mergeCell ref="C3516:C3517"/>
    <mergeCell ref="A3518:A3519"/>
    <mergeCell ref="B3518:B3519"/>
    <mergeCell ref="C3518:C3519"/>
    <mergeCell ref="A3520:A3521"/>
    <mergeCell ref="B3520:B3521"/>
    <mergeCell ref="C3520:C3521"/>
    <mergeCell ref="A3522:A3523"/>
    <mergeCell ref="B3522:B3523"/>
    <mergeCell ref="C3522:C3523"/>
    <mergeCell ref="A3524:A3525"/>
    <mergeCell ref="B3524:B3525"/>
    <mergeCell ref="C3524:C3525"/>
    <mergeCell ref="A3526:A3527"/>
    <mergeCell ref="B3526:B3527"/>
    <mergeCell ref="C3526:C3527"/>
    <mergeCell ref="A3504:A3505"/>
    <mergeCell ref="B3504:B3505"/>
    <mergeCell ref="C3504:C3505"/>
    <mergeCell ref="A3506:A3507"/>
    <mergeCell ref="B3506:B3507"/>
    <mergeCell ref="C3506:C3507"/>
    <mergeCell ref="A3508:A3509"/>
    <mergeCell ref="B3508:B3509"/>
    <mergeCell ref="C3508:C3509"/>
    <mergeCell ref="A3510:A3511"/>
    <mergeCell ref="B3510:B3511"/>
    <mergeCell ref="C3510:C3511"/>
    <mergeCell ref="A3512:A3513"/>
    <mergeCell ref="B3512:B3513"/>
    <mergeCell ref="C3512:C3513"/>
    <mergeCell ref="A3514:A3515"/>
    <mergeCell ref="B3514:B3515"/>
    <mergeCell ref="C3514:C3515"/>
    <mergeCell ref="A3492:A3493"/>
    <mergeCell ref="B3492:B3493"/>
    <mergeCell ref="C3492:C3493"/>
    <mergeCell ref="A3494:A3495"/>
    <mergeCell ref="B3494:B3495"/>
    <mergeCell ref="C3494:C3495"/>
    <mergeCell ref="A3496:A3497"/>
    <mergeCell ref="B3496:B3497"/>
    <mergeCell ref="C3496:C3497"/>
    <mergeCell ref="A3498:A3499"/>
    <mergeCell ref="B3498:B3499"/>
    <mergeCell ref="C3498:C3499"/>
    <mergeCell ref="A3500:A3501"/>
    <mergeCell ref="B3500:B3501"/>
    <mergeCell ref="C3500:C3501"/>
    <mergeCell ref="A3502:A3503"/>
    <mergeCell ref="B3502:B3503"/>
    <mergeCell ref="C3502:C3503"/>
    <mergeCell ref="A3480:A3481"/>
    <mergeCell ref="B3480:B3481"/>
    <mergeCell ref="C3480:C3481"/>
    <mergeCell ref="A3482:A3483"/>
    <mergeCell ref="B3482:B3483"/>
    <mergeCell ref="C3482:C3483"/>
    <mergeCell ref="A3484:A3485"/>
    <mergeCell ref="B3484:B3485"/>
    <mergeCell ref="C3484:C3485"/>
    <mergeCell ref="A3486:A3487"/>
    <mergeCell ref="B3486:B3487"/>
    <mergeCell ref="C3486:C3487"/>
    <mergeCell ref="A3488:A3489"/>
    <mergeCell ref="B3488:B3489"/>
    <mergeCell ref="C3488:C3489"/>
    <mergeCell ref="A3490:A3491"/>
    <mergeCell ref="B3490:B3491"/>
    <mergeCell ref="C3490:C3491"/>
    <mergeCell ref="A3468:A3469"/>
    <mergeCell ref="B3468:B3469"/>
    <mergeCell ref="C3468:C3469"/>
    <mergeCell ref="A3470:A3471"/>
    <mergeCell ref="B3470:B3471"/>
    <mergeCell ref="C3470:C3471"/>
    <mergeCell ref="A3472:A3473"/>
    <mergeCell ref="B3472:B3473"/>
    <mergeCell ref="C3472:C3473"/>
    <mergeCell ref="A3474:A3475"/>
    <mergeCell ref="B3474:B3475"/>
    <mergeCell ref="C3474:C3475"/>
    <mergeCell ref="A3476:A3477"/>
    <mergeCell ref="B3476:B3477"/>
    <mergeCell ref="C3476:C3477"/>
    <mergeCell ref="A3478:A3479"/>
    <mergeCell ref="B3478:B3479"/>
    <mergeCell ref="C3478:C3479"/>
    <mergeCell ref="A3456:A3457"/>
    <mergeCell ref="B3456:B3457"/>
    <mergeCell ref="C3456:C3457"/>
    <mergeCell ref="A3458:A3459"/>
    <mergeCell ref="B3458:B3459"/>
    <mergeCell ref="C3458:C3459"/>
    <mergeCell ref="A3460:A3461"/>
    <mergeCell ref="B3460:B3461"/>
    <mergeCell ref="C3460:C3461"/>
    <mergeCell ref="A3462:A3463"/>
    <mergeCell ref="B3462:B3463"/>
    <mergeCell ref="C3462:C3463"/>
    <mergeCell ref="A3464:A3465"/>
    <mergeCell ref="B3464:B3465"/>
    <mergeCell ref="C3464:C3465"/>
    <mergeCell ref="A3466:A3467"/>
    <mergeCell ref="B3466:B3467"/>
    <mergeCell ref="C3466:C3467"/>
    <mergeCell ref="A3444:A3445"/>
    <mergeCell ref="B3444:B3445"/>
    <mergeCell ref="C3444:C3445"/>
    <mergeCell ref="A3446:A3447"/>
    <mergeCell ref="B3446:B3447"/>
    <mergeCell ref="C3446:C3447"/>
    <mergeCell ref="A3448:A3449"/>
    <mergeCell ref="B3448:B3449"/>
    <mergeCell ref="C3448:C3449"/>
    <mergeCell ref="A3450:A3451"/>
    <mergeCell ref="B3450:B3451"/>
    <mergeCell ref="C3450:C3451"/>
    <mergeCell ref="A3452:A3453"/>
    <mergeCell ref="B3452:B3453"/>
    <mergeCell ref="C3452:C3453"/>
    <mergeCell ref="A3454:A3455"/>
    <mergeCell ref="B3454:B3455"/>
    <mergeCell ref="C3454:C3455"/>
    <mergeCell ref="A3432:A3433"/>
    <mergeCell ref="B3432:B3433"/>
    <mergeCell ref="C3432:C3433"/>
    <mergeCell ref="A3434:A3435"/>
    <mergeCell ref="B3434:B3435"/>
    <mergeCell ref="C3434:C3435"/>
    <mergeCell ref="A3436:A3437"/>
    <mergeCell ref="B3436:B3437"/>
    <mergeCell ref="C3436:C3437"/>
    <mergeCell ref="A3438:A3439"/>
    <mergeCell ref="B3438:B3439"/>
    <mergeCell ref="C3438:C3439"/>
    <mergeCell ref="A3440:A3441"/>
    <mergeCell ref="B3440:B3441"/>
    <mergeCell ref="C3440:C3441"/>
    <mergeCell ref="A3442:A3443"/>
    <mergeCell ref="B3442:B3443"/>
    <mergeCell ref="C3442:C3443"/>
    <mergeCell ref="A3420:A3421"/>
    <mergeCell ref="B3420:B3421"/>
    <mergeCell ref="C3420:C3421"/>
    <mergeCell ref="A3422:A3423"/>
    <mergeCell ref="B3422:B3423"/>
    <mergeCell ref="C3422:C3423"/>
    <mergeCell ref="A3424:A3425"/>
    <mergeCell ref="B3424:B3425"/>
    <mergeCell ref="C3424:C3425"/>
    <mergeCell ref="A3426:A3427"/>
    <mergeCell ref="B3426:B3427"/>
    <mergeCell ref="C3426:C3427"/>
    <mergeCell ref="A3428:A3429"/>
    <mergeCell ref="B3428:B3429"/>
    <mergeCell ref="C3428:C3429"/>
    <mergeCell ref="A3430:A3431"/>
    <mergeCell ref="B3430:B3431"/>
    <mergeCell ref="C3430:C3431"/>
    <mergeCell ref="A3408:A3409"/>
    <mergeCell ref="B3408:B3409"/>
    <mergeCell ref="C3408:C3409"/>
    <mergeCell ref="A3410:A3411"/>
    <mergeCell ref="B3410:B3411"/>
    <mergeCell ref="C3410:C3411"/>
    <mergeCell ref="A3412:A3413"/>
    <mergeCell ref="B3412:B3413"/>
    <mergeCell ref="C3412:C3413"/>
    <mergeCell ref="A3414:A3415"/>
    <mergeCell ref="B3414:B3415"/>
    <mergeCell ref="C3414:C3415"/>
    <mergeCell ref="A3416:A3417"/>
    <mergeCell ref="B3416:B3417"/>
    <mergeCell ref="C3416:C3417"/>
    <mergeCell ref="A3418:A3419"/>
    <mergeCell ref="B3418:B3419"/>
    <mergeCell ref="C3418:C3419"/>
    <mergeCell ref="A3396:A3397"/>
    <mergeCell ref="B3396:B3397"/>
    <mergeCell ref="C3396:C3397"/>
    <mergeCell ref="A3398:A3399"/>
    <mergeCell ref="B3398:B3399"/>
    <mergeCell ref="C3398:C3399"/>
    <mergeCell ref="A3400:A3401"/>
    <mergeCell ref="B3400:B3401"/>
    <mergeCell ref="C3400:C3401"/>
    <mergeCell ref="A3402:A3403"/>
    <mergeCell ref="B3402:B3403"/>
    <mergeCell ref="C3402:C3403"/>
    <mergeCell ref="A3404:A3405"/>
    <mergeCell ref="B3404:B3405"/>
    <mergeCell ref="C3404:C3405"/>
    <mergeCell ref="A3406:A3407"/>
    <mergeCell ref="B3406:B3407"/>
    <mergeCell ref="C3406:C3407"/>
    <mergeCell ref="A3384:A3385"/>
    <mergeCell ref="B3384:B3385"/>
    <mergeCell ref="C3384:C3385"/>
    <mergeCell ref="A3386:A3387"/>
    <mergeCell ref="B3386:B3387"/>
    <mergeCell ref="C3386:C3387"/>
    <mergeCell ref="A3388:A3389"/>
    <mergeCell ref="B3388:B3389"/>
    <mergeCell ref="C3388:C3389"/>
    <mergeCell ref="A3390:A3391"/>
    <mergeCell ref="B3390:B3391"/>
    <mergeCell ref="C3390:C3391"/>
    <mergeCell ref="A3392:A3393"/>
    <mergeCell ref="B3392:B3393"/>
    <mergeCell ref="C3392:C3393"/>
    <mergeCell ref="A3394:A3395"/>
    <mergeCell ref="B3394:B3395"/>
    <mergeCell ref="C3394:C3395"/>
    <mergeCell ref="A3372:A3373"/>
    <mergeCell ref="B3372:B3373"/>
    <mergeCell ref="C3372:C3373"/>
    <mergeCell ref="A3374:A3375"/>
    <mergeCell ref="B3374:B3375"/>
    <mergeCell ref="C3374:C3375"/>
    <mergeCell ref="A3376:A3377"/>
    <mergeCell ref="B3376:B3377"/>
    <mergeCell ref="C3376:C3377"/>
    <mergeCell ref="A3378:A3379"/>
    <mergeCell ref="B3378:B3379"/>
    <mergeCell ref="C3378:C3379"/>
    <mergeCell ref="A3380:A3381"/>
    <mergeCell ref="B3380:B3381"/>
    <mergeCell ref="C3380:C3381"/>
    <mergeCell ref="A3382:A3383"/>
    <mergeCell ref="B3382:B3383"/>
    <mergeCell ref="C3382:C3383"/>
    <mergeCell ref="A3360:A3361"/>
    <mergeCell ref="B3360:B3361"/>
    <mergeCell ref="C3360:C3361"/>
    <mergeCell ref="A3362:A3363"/>
    <mergeCell ref="B3362:B3363"/>
    <mergeCell ref="C3362:C3363"/>
    <mergeCell ref="A3364:A3365"/>
    <mergeCell ref="B3364:B3365"/>
    <mergeCell ref="C3364:C3365"/>
    <mergeCell ref="A3366:A3367"/>
    <mergeCell ref="B3366:B3367"/>
    <mergeCell ref="C3366:C3367"/>
    <mergeCell ref="A3368:A3369"/>
    <mergeCell ref="B3368:B3369"/>
    <mergeCell ref="C3368:C3369"/>
    <mergeCell ref="A3370:A3371"/>
    <mergeCell ref="B3370:B3371"/>
    <mergeCell ref="C3370:C3371"/>
    <mergeCell ref="A3348:A3349"/>
    <mergeCell ref="B3348:B3349"/>
    <mergeCell ref="C3348:C3349"/>
    <mergeCell ref="A3350:A3351"/>
    <mergeCell ref="B3350:B3351"/>
    <mergeCell ref="C3350:C3351"/>
    <mergeCell ref="A3352:A3353"/>
    <mergeCell ref="B3352:B3353"/>
    <mergeCell ref="C3352:C3353"/>
    <mergeCell ref="A3354:A3355"/>
    <mergeCell ref="B3354:B3355"/>
    <mergeCell ref="C3354:C3355"/>
    <mergeCell ref="A3356:A3357"/>
    <mergeCell ref="B3356:B3357"/>
    <mergeCell ref="C3356:C3357"/>
    <mergeCell ref="A3358:A3359"/>
    <mergeCell ref="B3358:B3359"/>
    <mergeCell ref="C3358:C3359"/>
    <mergeCell ref="A3336:A3337"/>
    <mergeCell ref="B3336:B3337"/>
    <mergeCell ref="C3336:C3337"/>
    <mergeCell ref="A3338:A3339"/>
    <mergeCell ref="B3338:B3339"/>
    <mergeCell ref="C3338:C3339"/>
    <mergeCell ref="A3340:A3341"/>
    <mergeCell ref="B3340:B3341"/>
    <mergeCell ref="C3340:C3341"/>
    <mergeCell ref="A3342:A3343"/>
    <mergeCell ref="B3342:B3343"/>
    <mergeCell ref="C3342:C3343"/>
    <mergeCell ref="A3344:A3345"/>
    <mergeCell ref="B3344:B3345"/>
    <mergeCell ref="C3344:C3345"/>
    <mergeCell ref="A3346:A3347"/>
    <mergeCell ref="B3346:B3347"/>
    <mergeCell ref="C3346:C3347"/>
    <mergeCell ref="A3324:A3325"/>
    <mergeCell ref="B3324:B3325"/>
    <mergeCell ref="C3324:C3325"/>
    <mergeCell ref="A3326:A3327"/>
    <mergeCell ref="B3326:B3327"/>
    <mergeCell ref="C3326:C3327"/>
    <mergeCell ref="A3328:A3329"/>
    <mergeCell ref="B3328:B3329"/>
    <mergeCell ref="C3328:C3329"/>
    <mergeCell ref="A3330:A3331"/>
    <mergeCell ref="B3330:B3331"/>
    <mergeCell ref="C3330:C3331"/>
    <mergeCell ref="A3332:A3333"/>
    <mergeCell ref="B3332:B3333"/>
    <mergeCell ref="C3332:C3333"/>
    <mergeCell ref="A3334:A3335"/>
    <mergeCell ref="B3334:B3335"/>
    <mergeCell ref="C3334:C3335"/>
    <mergeCell ref="A3312:A3313"/>
    <mergeCell ref="B3312:B3313"/>
    <mergeCell ref="C3312:C3313"/>
    <mergeCell ref="A3314:A3315"/>
    <mergeCell ref="B3314:B3315"/>
    <mergeCell ref="C3314:C3315"/>
    <mergeCell ref="A3316:A3317"/>
    <mergeCell ref="B3316:B3317"/>
    <mergeCell ref="C3316:C3317"/>
    <mergeCell ref="A3318:A3319"/>
    <mergeCell ref="B3318:B3319"/>
    <mergeCell ref="C3318:C3319"/>
    <mergeCell ref="A3320:A3321"/>
    <mergeCell ref="B3320:B3321"/>
    <mergeCell ref="C3320:C3321"/>
    <mergeCell ref="A3322:A3323"/>
    <mergeCell ref="B3322:B3323"/>
    <mergeCell ref="C3322:C3323"/>
    <mergeCell ref="A3300:A3301"/>
    <mergeCell ref="B3300:B3301"/>
    <mergeCell ref="C3300:C3301"/>
    <mergeCell ref="A3302:A3303"/>
    <mergeCell ref="B3302:B3303"/>
    <mergeCell ref="C3302:C3303"/>
    <mergeCell ref="A3304:A3305"/>
    <mergeCell ref="B3304:B3305"/>
    <mergeCell ref="C3304:C3305"/>
    <mergeCell ref="A3306:A3307"/>
    <mergeCell ref="B3306:B3307"/>
    <mergeCell ref="C3306:C3307"/>
    <mergeCell ref="A3308:A3309"/>
    <mergeCell ref="B3308:B3309"/>
    <mergeCell ref="C3308:C3309"/>
    <mergeCell ref="A3310:A3311"/>
    <mergeCell ref="B3310:B3311"/>
    <mergeCell ref="C3310:C3311"/>
    <mergeCell ref="A3288:A3289"/>
    <mergeCell ref="B3288:B3289"/>
    <mergeCell ref="C3288:C3289"/>
    <mergeCell ref="A3290:A3291"/>
    <mergeCell ref="B3290:B3291"/>
    <mergeCell ref="C3290:C3291"/>
    <mergeCell ref="A3292:A3293"/>
    <mergeCell ref="B3292:B3293"/>
    <mergeCell ref="C3292:C3293"/>
    <mergeCell ref="A3294:A3295"/>
    <mergeCell ref="B3294:B3295"/>
    <mergeCell ref="C3294:C3295"/>
    <mergeCell ref="A3296:A3297"/>
    <mergeCell ref="B3296:B3297"/>
    <mergeCell ref="C3296:C3297"/>
    <mergeCell ref="A3298:A3299"/>
    <mergeCell ref="B3298:B3299"/>
    <mergeCell ref="C3298:C3299"/>
    <mergeCell ref="A3276:A3277"/>
    <mergeCell ref="B3276:B3277"/>
    <mergeCell ref="C3276:C3277"/>
    <mergeCell ref="A3278:A3279"/>
    <mergeCell ref="B3278:B3279"/>
    <mergeCell ref="C3278:C3279"/>
    <mergeCell ref="A3280:A3281"/>
    <mergeCell ref="B3280:B3281"/>
    <mergeCell ref="C3280:C3281"/>
    <mergeCell ref="A3282:A3283"/>
    <mergeCell ref="B3282:B3283"/>
    <mergeCell ref="C3282:C3283"/>
    <mergeCell ref="A3284:A3285"/>
    <mergeCell ref="B3284:B3285"/>
    <mergeCell ref="C3284:C3285"/>
    <mergeCell ref="A3286:A3287"/>
    <mergeCell ref="B3286:B3287"/>
    <mergeCell ref="C3286:C3287"/>
    <mergeCell ref="A3264:A3265"/>
    <mergeCell ref="B3264:B3265"/>
    <mergeCell ref="C3264:C3265"/>
    <mergeCell ref="A3266:A3267"/>
    <mergeCell ref="B3266:B3267"/>
    <mergeCell ref="C3266:C3267"/>
    <mergeCell ref="A3268:A3269"/>
    <mergeCell ref="B3268:B3269"/>
    <mergeCell ref="C3268:C3269"/>
    <mergeCell ref="A3270:A3271"/>
    <mergeCell ref="B3270:B3271"/>
    <mergeCell ref="C3270:C3271"/>
    <mergeCell ref="A3272:A3273"/>
    <mergeCell ref="B3272:B3273"/>
    <mergeCell ref="C3272:C3273"/>
    <mergeCell ref="A3274:A3275"/>
    <mergeCell ref="B3274:B3275"/>
    <mergeCell ref="C3274:C3275"/>
    <mergeCell ref="A3252:A3253"/>
    <mergeCell ref="B3252:B3253"/>
    <mergeCell ref="C3252:C3253"/>
    <mergeCell ref="A3254:A3255"/>
    <mergeCell ref="B3254:B3255"/>
    <mergeCell ref="C3254:C3255"/>
    <mergeCell ref="A3256:A3257"/>
    <mergeCell ref="B3256:B3257"/>
    <mergeCell ref="C3256:C3257"/>
    <mergeCell ref="A3258:A3259"/>
    <mergeCell ref="B3258:B3259"/>
    <mergeCell ref="C3258:C3259"/>
    <mergeCell ref="A3260:A3261"/>
    <mergeCell ref="B3260:B3261"/>
    <mergeCell ref="C3260:C3261"/>
    <mergeCell ref="A3262:A3263"/>
    <mergeCell ref="B3262:B3263"/>
    <mergeCell ref="C3262:C3263"/>
    <mergeCell ref="A3240:A3241"/>
    <mergeCell ref="B3240:B3241"/>
    <mergeCell ref="C3240:C3241"/>
    <mergeCell ref="A3242:A3243"/>
    <mergeCell ref="B3242:B3243"/>
    <mergeCell ref="C3242:C3243"/>
    <mergeCell ref="A3244:A3245"/>
    <mergeCell ref="B3244:B3245"/>
    <mergeCell ref="C3244:C3245"/>
    <mergeCell ref="A3246:A3247"/>
    <mergeCell ref="B3246:B3247"/>
    <mergeCell ref="C3246:C3247"/>
    <mergeCell ref="A3248:A3249"/>
    <mergeCell ref="B3248:B3249"/>
    <mergeCell ref="C3248:C3249"/>
    <mergeCell ref="A3250:A3251"/>
    <mergeCell ref="B3250:B3251"/>
    <mergeCell ref="C3250:C3251"/>
    <mergeCell ref="A3228:A3229"/>
    <mergeCell ref="B3228:B3229"/>
    <mergeCell ref="C3228:C3229"/>
    <mergeCell ref="A3230:A3231"/>
    <mergeCell ref="B3230:B3231"/>
    <mergeCell ref="C3230:C3231"/>
    <mergeCell ref="A3232:A3233"/>
    <mergeCell ref="B3232:B3233"/>
    <mergeCell ref="C3232:C3233"/>
    <mergeCell ref="A3234:A3235"/>
    <mergeCell ref="B3234:B3235"/>
    <mergeCell ref="C3234:C3235"/>
    <mergeCell ref="A3236:A3237"/>
    <mergeCell ref="B3236:B3237"/>
    <mergeCell ref="C3236:C3237"/>
    <mergeCell ref="A3238:A3239"/>
    <mergeCell ref="B3238:B3239"/>
    <mergeCell ref="C3238:C3239"/>
    <mergeCell ref="A3216:A3217"/>
    <mergeCell ref="B3216:B3217"/>
    <mergeCell ref="C3216:C3217"/>
    <mergeCell ref="A3218:A3219"/>
    <mergeCell ref="B3218:B3219"/>
    <mergeCell ref="C3218:C3219"/>
    <mergeCell ref="A3220:A3221"/>
    <mergeCell ref="B3220:B3221"/>
    <mergeCell ref="C3220:C3221"/>
    <mergeCell ref="A3222:A3223"/>
    <mergeCell ref="B3222:B3223"/>
    <mergeCell ref="C3222:C3223"/>
    <mergeCell ref="A3224:A3225"/>
    <mergeCell ref="B3224:B3225"/>
    <mergeCell ref="C3224:C3225"/>
    <mergeCell ref="A3226:A3227"/>
    <mergeCell ref="B3226:B3227"/>
    <mergeCell ref="C3226:C3227"/>
    <mergeCell ref="A3204:A3205"/>
    <mergeCell ref="B3204:B3205"/>
    <mergeCell ref="C3204:C3205"/>
    <mergeCell ref="A3206:A3207"/>
    <mergeCell ref="B3206:B3207"/>
    <mergeCell ref="C3206:C3207"/>
    <mergeCell ref="A3208:A3209"/>
    <mergeCell ref="B3208:B3209"/>
    <mergeCell ref="C3208:C3209"/>
    <mergeCell ref="A3210:A3211"/>
    <mergeCell ref="B3210:B3211"/>
    <mergeCell ref="C3210:C3211"/>
    <mergeCell ref="A3212:A3213"/>
    <mergeCell ref="B3212:B3213"/>
    <mergeCell ref="C3212:C3213"/>
    <mergeCell ref="A3214:A3215"/>
    <mergeCell ref="B3214:B3215"/>
    <mergeCell ref="C3214:C3215"/>
    <mergeCell ref="A3192:A3193"/>
    <mergeCell ref="B3192:B3193"/>
    <mergeCell ref="C3192:C3193"/>
    <mergeCell ref="A3194:A3195"/>
    <mergeCell ref="B3194:B3195"/>
    <mergeCell ref="C3194:C3195"/>
    <mergeCell ref="A3196:A3197"/>
    <mergeCell ref="B3196:B3197"/>
    <mergeCell ref="C3196:C3197"/>
    <mergeCell ref="A3198:A3199"/>
    <mergeCell ref="B3198:B3199"/>
    <mergeCell ref="C3198:C3199"/>
    <mergeCell ref="A3200:A3201"/>
    <mergeCell ref="B3200:B3201"/>
    <mergeCell ref="C3200:C3201"/>
    <mergeCell ref="A3202:A3203"/>
    <mergeCell ref="B3202:B3203"/>
    <mergeCell ref="C3202:C3203"/>
    <mergeCell ref="A3180:A3181"/>
    <mergeCell ref="B3180:B3181"/>
    <mergeCell ref="C3180:C3181"/>
    <mergeCell ref="A3182:A3183"/>
    <mergeCell ref="B3182:B3183"/>
    <mergeCell ref="C3182:C3183"/>
    <mergeCell ref="A3184:A3185"/>
    <mergeCell ref="B3184:B3185"/>
    <mergeCell ref="C3184:C3185"/>
    <mergeCell ref="A3186:A3187"/>
    <mergeCell ref="B3186:B3187"/>
    <mergeCell ref="C3186:C3187"/>
    <mergeCell ref="A3188:A3189"/>
    <mergeCell ref="B3188:B3189"/>
    <mergeCell ref="C3188:C3189"/>
    <mergeCell ref="A3190:A3191"/>
    <mergeCell ref="B3190:B3191"/>
    <mergeCell ref="C3190:C3191"/>
    <mergeCell ref="A3168:A3169"/>
    <mergeCell ref="B3168:B3169"/>
    <mergeCell ref="C3168:C3169"/>
    <mergeCell ref="A3170:A3171"/>
    <mergeCell ref="B3170:B3171"/>
    <mergeCell ref="C3170:C3171"/>
    <mergeCell ref="A3172:A3173"/>
    <mergeCell ref="B3172:B3173"/>
    <mergeCell ref="C3172:C3173"/>
    <mergeCell ref="A3174:A3175"/>
    <mergeCell ref="B3174:B3175"/>
    <mergeCell ref="C3174:C3175"/>
    <mergeCell ref="A3176:A3177"/>
    <mergeCell ref="B3176:B3177"/>
    <mergeCell ref="C3176:C3177"/>
    <mergeCell ref="A3178:A3179"/>
    <mergeCell ref="B3178:B3179"/>
    <mergeCell ref="C3178:C3179"/>
    <mergeCell ref="A3156:A3157"/>
    <mergeCell ref="B3156:B3157"/>
    <mergeCell ref="C3156:C3157"/>
    <mergeCell ref="A3158:A3159"/>
    <mergeCell ref="B3158:B3159"/>
    <mergeCell ref="C3158:C3159"/>
    <mergeCell ref="A3160:A3161"/>
    <mergeCell ref="B3160:B3161"/>
    <mergeCell ref="C3160:C3161"/>
    <mergeCell ref="A3162:A3163"/>
    <mergeCell ref="B3162:B3163"/>
    <mergeCell ref="C3162:C3163"/>
    <mergeCell ref="A3164:A3165"/>
    <mergeCell ref="B3164:B3165"/>
    <mergeCell ref="C3164:C3165"/>
    <mergeCell ref="A3166:A3167"/>
    <mergeCell ref="B3166:B3167"/>
    <mergeCell ref="C3166:C3167"/>
    <mergeCell ref="A3144:A3145"/>
    <mergeCell ref="B3144:B3145"/>
    <mergeCell ref="C3144:C3145"/>
    <mergeCell ref="A3146:A3147"/>
    <mergeCell ref="B3146:B3147"/>
    <mergeCell ref="C3146:C3147"/>
    <mergeCell ref="A3148:A3149"/>
    <mergeCell ref="B3148:B3149"/>
    <mergeCell ref="C3148:C3149"/>
    <mergeCell ref="A3150:A3151"/>
    <mergeCell ref="B3150:B3151"/>
    <mergeCell ref="C3150:C3151"/>
    <mergeCell ref="A3152:A3153"/>
    <mergeCell ref="B3152:B3153"/>
    <mergeCell ref="C3152:C3153"/>
    <mergeCell ref="A3154:A3155"/>
    <mergeCell ref="B3154:B3155"/>
    <mergeCell ref="C3154:C3155"/>
    <mergeCell ref="A3132:A3133"/>
    <mergeCell ref="B3132:B3133"/>
    <mergeCell ref="C3132:C3133"/>
    <mergeCell ref="A3134:A3135"/>
    <mergeCell ref="B3134:B3135"/>
    <mergeCell ref="C3134:C3135"/>
    <mergeCell ref="A3136:A3137"/>
    <mergeCell ref="B3136:B3137"/>
    <mergeCell ref="C3136:C3137"/>
    <mergeCell ref="A3138:A3139"/>
    <mergeCell ref="B3138:B3139"/>
    <mergeCell ref="C3138:C3139"/>
    <mergeCell ref="A3140:A3141"/>
    <mergeCell ref="B3140:B3141"/>
    <mergeCell ref="C3140:C3141"/>
    <mergeCell ref="A3142:A3143"/>
    <mergeCell ref="B3142:B3143"/>
    <mergeCell ref="C3142:C3143"/>
    <mergeCell ref="A3120:A3121"/>
    <mergeCell ref="B3120:B3121"/>
    <mergeCell ref="C3120:C3121"/>
    <mergeCell ref="A3122:A3123"/>
    <mergeCell ref="B3122:B3123"/>
    <mergeCell ref="C3122:C3123"/>
    <mergeCell ref="A3124:A3125"/>
    <mergeCell ref="B3124:B3125"/>
    <mergeCell ref="C3124:C3125"/>
    <mergeCell ref="A3126:A3127"/>
    <mergeCell ref="B3126:B3127"/>
    <mergeCell ref="C3126:C3127"/>
    <mergeCell ref="A3128:A3129"/>
    <mergeCell ref="B3128:B3129"/>
    <mergeCell ref="C3128:C3129"/>
    <mergeCell ref="A3130:A3131"/>
    <mergeCell ref="B3130:B3131"/>
    <mergeCell ref="C3130:C3131"/>
    <mergeCell ref="A3108:A3109"/>
    <mergeCell ref="B3108:B3109"/>
    <mergeCell ref="C3108:C3109"/>
    <mergeCell ref="A3110:A3111"/>
    <mergeCell ref="B3110:B3111"/>
    <mergeCell ref="C3110:C3111"/>
    <mergeCell ref="A3112:A3113"/>
    <mergeCell ref="B3112:B3113"/>
    <mergeCell ref="C3112:C3113"/>
    <mergeCell ref="A3114:A3115"/>
    <mergeCell ref="B3114:B3115"/>
    <mergeCell ref="C3114:C3115"/>
    <mergeCell ref="A3116:A3117"/>
    <mergeCell ref="B3116:B3117"/>
    <mergeCell ref="C3116:C3117"/>
    <mergeCell ref="A3118:A3119"/>
    <mergeCell ref="B3118:B3119"/>
    <mergeCell ref="C3118:C3119"/>
    <mergeCell ref="A3096:A3097"/>
    <mergeCell ref="B3096:B3097"/>
    <mergeCell ref="C3096:C3097"/>
    <mergeCell ref="A3098:A3099"/>
    <mergeCell ref="B3098:B3099"/>
    <mergeCell ref="C3098:C3099"/>
    <mergeCell ref="A3100:A3101"/>
    <mergeCell ref="B3100:B3101"/>
    <mergeCell ref="C3100:C3101"/>
    <mergeCell ref="A3102:A3103"/>
    <mergeCell ref="B3102:B3103"/>
    <mergeCell ref="C3102:C3103"/>
    <mergeCell ref="A3104:A3105"/>
    <mergeCell ref="B3104:B3105"/>
    <mergeCell ref="C3104:C3105"/>
    <mergeCell ref="A3106:A3107"/>
    <mergeCell ref="B3106:B3107"/>
    <mergeCell ref="C3106:C3107"/>
    <mergeCell ref="A3084:A3085"/>
    <mergeCell ref="B3084:B3085"/>
    <mergeCell ref="C3084:C3085"/>
    <mergeCell ref="A3086:A3087"/>
    <mergeCell ref="B3086:B3087"/>
    <mergeCell ref="C3086:C3087"/>
    <mergeCell ref="A3088:A3089"/>
    <mergeCell ref="B3088:B3089"/>
    <mergeCell ref="C3088:C3089"/>
    <mergeCell ref="A3090:A3091"/>
    <mergeCell ref="B3090:B3091"/>
    <mergeCell ref="C3090:C3091"/>
    <mergeCell ref="A3092:A3093"/>
    <mergeCell ref="B3092:B3093"/>
    <mergeCell ref="C3092:C3093"/>
    <mergeCell ref="A3094:A3095"/>
    <mergeCell ref="B3094:B3095"/>
    <mergeCell ref="C3094:C3095"/>
    <mergeCell ref="A3072:A3073"/>
    <mergeCell ref="B3072:B3073"/>
    <mergeCell ref="C3072:C3073"/>
    <mergeCell ref="A3074:A3075"/>
    <mergeCell ref="B3074:B3075"/>
    <mergeCell ref="C3074:C3075"/>
    <mergeCell ref="A3076:A3077"/>
    <mergeCell ref="B3076:B3077"/>
    <mergeCell ref="C3076:C3077"/>
    <mergeCell ref="A3078:A3079"/>
    <mergeCell ref="B3078:B3079"/>
    <mergeCell ref="C3078:C3079"/>
    <mergeCell ref="A3080:A3081"/>
    <mergeCell ref="B3080:B3081"/>
    <mergeCell ref="C3080:C3081"/>
    <mergeCell ref="A3082:A3083"/>
    <mergeCell ref="B3082:B3083"/>
    <mergeCell ref="C3082:C3083"/>
    <mergeCell ref="A3060:A3061"/>
    <mergeCell ref="B3060:B3061"/>
    <mergeCell ref="C3060:C3061"/>
    <mergeCell ref="A3062:A3063"/>
    <mergeCell ref="B3062:B3063"/>
    <mergeCell ref="C3062:C3063"/>
    <mergeCell ref="A3064:A3065"/>
    <mergeCell ref="B3064:B3065"/>
    <mergeCell ref="C3064:C3065"/>
    <mergeCell ref="A3066:A3067"/>
    <mergeCell ref="B3066:B3067"/>
    <mergeCell ref="C3066:C3067"/>
    <mergeCell ref="A3068:A3069"/>
    <mergeCell ref="B3068:B3069"/>
    <mergeCell ref="C3068:C3069"/>
    <mergeCell ref="A3070:A3071"/>
    <mergeCell ref="B3070:B3071"/>
    <mergeCell ref="C3070:C3071"/>
    <mergeCell ref="A3048:A3049"/>
    <mergeCell ref="B3048:B3049"/>
    <mergeCell ref="C3048:C3049"/>
    <mergeCell ref="A3050:A3051"/>
    <mergeCell ref="B3050:B3051"/>
    <mergeCell ref="C3050:C3051"/>
    <mergeCell ref="A3052:A3053"/>
    <mergeCell ref="B3052:B3053"/>
    <mergeCell ref="C3052:C3053"/>
    <mergeCell ref="A3054:A3055"/>
    <mergeCell ref="B3054:B3055"/>
    <mergeCell ref="C3054:C3055"/>
    <mergeCell ref="A3056:A3057"/>
    <mergeCell ref="B3056:B3057"/>
    <mergeCell ref="C3056:C3057"/>
    <mergeCell ref="A3058:A3059"/>
    <mergeCell ref="B3058:B3059"/>
    <mergeCell ref="C3058:C3059"/>
    <mergeCell ref="A3036:A3037"/>
    <mergeCell ref="B3036:B3037"/>
    <mergeCell ref="C3036:C3037"/>
    <mergeCell ref="A3038:A3039"/>
    <mergeCell ref="B3038:B3039"/>
    <mergeCell ref="C3038:C3039"/>
    <mergeCell ref="A3040:A3041"/>
    <mergeCell ref="B3040:B3041"/>
    <mergeCell ref="C3040:C3041"/>
    <mergeCell ref="A3042:A3043"/>
    <mergeCell ref="B3042:B3043"/>
    <mergeCell ref="C3042:C3043"/>
    <mergeCell ref="A3044:A3045"/>
    <mergeCell ref="B3044:B3045"/>
    <mergeCell ref="C3044:C3045"/>
    <mergeCell ref="A3046:A3047"/>
    <mergeCell ref="B3046:B3047"/>
    <mergeCell ref="C3046:C3047"/>
    <mergeCell ref="A3024:A3025"/>
    <mergeCell ref="B3024:B3025"/>
    <mergeCell ref="C3024:C3025"/>
    <mergeCell ref="A3026:A3027"/>
    <mergeCell ref="B3026:B3027"/>
    <mergeCell ref="C3026:C3027"/>
    <mergeCell ref="A3028:A3029"/>
    <mergeCell ref="B3028:B3029"/>
    <mergeCell ref="C3028:C3029"/>
    <mergeCell ref="A3030:A3031"/>
    <mergeCell ref="B3030:B3031"/>
    <mergeCell ref="C3030:C3031"/>
    <mergeCell ref="A3032:A3033"/>
    <mergeCell ref="B3032:B3033"/>
    <mergeCell ref="C3032:C3033"/>
    <mergeCell ref="A3034:A3035"/>
    <mergeCell ref="B3034:B3035"/>
    <mergeCell ref="C3034:C3035"/>
    <mergeCell ref="A3012:A3013"/>
    <mergeCell ref="B3012:B3013"/>
    <mergeCell ref="C3012:C3013"/>
    <mergeCell ref="A3014:A3015"/>
    <mergeCell ref="B3014:B3015"/>
    <mergeCell ref="C3014:C3015"/>
    <mergeCell ref="A3016:A3017"/>
    <mergeCell ref="B3016:B3017"/>
    <mergeCell ref="C3016:C3017"/>
    <mergeCell ref="A3018:A3019"/>
    <mergeCell ref="B3018:B3019"/>
    <mergeCell ref="C3018:C3019"/>
    <mergeCell ref="A3020:A3021"/>
    <mergeCell ref="B3020:B3021"/>
    <mergeCell ref="C3020:C3021"/>
    <mergeCell ref="A3022:A3023"/>
    <mergeCell ref="B3022:B3023"/>
    <mergeCell ref="C3022:C3023"/>
    <mergeCell ref="A3000:A3001"/>
    <mergeCell ref="B3000:B3001"/>
    <mergeCell ref="C3000:C3001"/>
    <mergeCell ref="A3002:A3003"/>
    <mergeCell ref="B3002:B3003"/>
    <mergeCell ref="C3002:C3003"/>
    <mergeCell ref="A3004:A3005"/>
    <mergeCell ref="B3004:B3005"/>
    <mergeCell ref="C3004:C3005"/>
    <mergeCell ref="A3006:A3007"/>
    <mergeCell ref="B3006:B3007"/>
    <mergeCell ref="C3006:C3007"/>
    <mergeCell ref="A3008:A3009"/>
    <mergeCell ref="B3008:B3009"/>
    <mergeCell ref="C3008:C3009"/>
    <mergeCell ref="A3010:A3011"/>
    <mergeCell ref="B3010:B3011"/>
    <mergeCell ref="C3010:C3011"/>
    <mergeCell ref="A2988:A2989"/>
    <mergeCell ref="B2988:B2989"/>
    <mergeCell ref="C2988:C2989"/>
    <mergeCell ref="A2990:A2991"/>
    <mergeCell ref="B2990:B2991"/>
    <mergeCell ref="C2990:C2991"/>
    <mergeCell ref="A2992:A2993"/>
    <mergeCell ref="B2992:B2993"/>
    <mergeCell ref="C2992:C2993"/>
    <mergeCell ref="A2994:A2995"/>
    <mergeCell ref="B2994:B2995"/>
    <mergeCell ref="C2994:C2995"/>
    <mergeCell ref="A2996:A2997"/>
    <mergeCell ref="B2996:B2997"/>
    <mergeCell ref="C2996:C2997"/>
    <mergeCell ref="A2998:A2999"/>
    <mergeCell ref="B2998:B2999"/>
    <mergeCell ref="C2998:C2999"/>
    <mergeCell ref="A2976:A2977"/>
    <mergeCell ref="B2976:B2977"/>
    <mergeCell ref="C2976:C2977"/>
    <mergeCell ref="A2978:A2979"/>
    <mergeCell ref="B2978:B2979"/>
    <mergeCell ref="C2978:C2979"/>
    <mergeCell ref="A2980:A2981"/>
    <mergeCell ref="B2980:B2981"/>
    <mergeCell ref="C2980:C2981"/>
    <mergeCell ref="A2982:A2983"/>
    <mergeCell ref="B2982:B2983"/>
    <mergeCell ref="C2982:C2983"/>
    <mergeCell ref="A2984:A2985"/>
    <mergeCell ref="B2984:B2985"/>
    <mergeCell ref="C2984:C2985"/>
    <mergeCell ref="A2986:A2987"/>
    <mergeCell ref="B2986:B2987"/>
    <mergeCell ref="C2986:C2987"/>
    <mergeCell ref="A2964:A2965"/>
    <mergeCell ref="B2964:B2965"/>
    <mergeCell ref="C2964:C2965"/>
    <mergeCell ref="A2966:A2967"/>
    <mergeCell ref="B2966:B2967"/>
    <mergeCell ref="C2966:C2967"/>
    <mergeCell ref="A2968:A2969"/>
    <mergeCell ref="B2968:B2969"/>
    <mergeCell ref="C2968:C2969"/>
    <mergeCell ref="A2970:A2971"/>
    <mergeCell ref="B2970:B2971"/>
    <mergeCell ref="C2970:C2971"/>
    <mergeCell ref="A2972:A2973"/>
    <mergeCell ref="B2972:B2973"/>
    <mergeCell ref="C2972:C2973"/>
    <mergeCell ref="A2974:A2975"/>
    <mergeCell ref="B2974:B2975"/>
    <mergeCell ref="C2974:C2975"/>
    <mergeCell ref="A2952:A2953"/>
    <mergeCell ref="B2952:B2953"/>
    <mergeCell ref="C2952:C2953"/>
    <mergeCell ref="A2954:A2955"/>
    <mergeCell ref="B2954:B2955"/>
    <mergeCell ref="C2954:C2955"/>
    <mergeCell ref="A2956:A2957"/>
    <mergeCell ref="B2956:B2957"/>
    <mergeCell ref="C2956:C2957"/>
    <mergeCell ref="A2958:A2959"/>
    <mergeCell ref="B2958:B2959"/>
    <mergeCell ref="C2958:C2959"/>
    <mergeCell ref="A2960:A2961"/>
    <mergeCell ref="B2960:B2961"/>
    <mergeCell ref="C2960:C2961"/>
    <mergeCell ref="A2962:A2963"/>
    <mergeCell ref="B2962:B2963"/>
    <mergeCell ref="C2962:C2963"/>
    <mergeCell ref="A2940:A2941"/>
    <mergeCell ref="B2940:B2941"/>
    <mergeCell ref="C2940:C2941"/>
    <mergeCell ref="A2942:A2943"/>
    <mergeCell ref="B2942:B2943"/>
    <mergeCell ref="C2942:C2943"/>
    <mergeCell ref="A2944:A2945"/>
    <mergeCell ref="B2944:B2945"/>
    <mergeCell ref="C2944:C2945"/>
    <mergeCell ref="A2946:A2947"/>
    <mergeCell ref="B2946:B2947"/>
    <mergeCell ref="C2946:C2947"/>
    <mergeCell ref="A2948:A2949"/>
    <mergeCell ref="B2948:B2949"/>
    <mergeCell ref="C2948:C2949"/>
    <mergeCell ref="A2950:A2951"/>
    <mergeCell ref="B2950:B2951"/>
    <mergeCell ref="C2950:C2951"/>
    <mergeCell ref="A2928:A2929"/>
    <mergeCell ref="B2928:B2929"/>
    <mergeCell ref="C2928:C2929"/>
    <mergeCell ref="A2930:A2931"/>
    <mergeCell ref="B2930:B2931"/>
    <mergeCell ref="C2930:C2931"/>
    <mergeCell ref="A2932:A2933"/>
    <mergeCell ref="B2932:B2933"/>
    <mergeCell ref="C2932:C2933"/>
    <mergeCell ref="A2934:A2935"/>
    <mergeCell ref="B2934:B2935"/>
    <mergeCell ref="C2934:C2935"/>
    <mergeCell ref="A2936:A2937"/>
    <mergeCell ref="B2936:B2937"/>
    <mergeCell ref="C2936:C2937"/>
    <mergeCell ref="A2938:A2939"/>
    <mergeCell ref="B2938:B2939"/>
    <mergeCell ref="C2938:C2939"/>
    <mergeCell ref="A2916:A2917"/>
    <mergeCell ref="B2916:B2917"/>
    <mergeCell ref="C2916:C2917"/>
    <mergeCell ref="A2918:A2919"/>
    <mergeCell ref="B2918:B2919"/>
    <mergeCell ref="C2918:C2919"/>
    <mergeCell ref="A2920:A2921"/>
    <mergeCell ref="B2920:B2921"/>
    <mergeCell ref="C2920:C2921"/>
    <mergeCell ref="A2922:A2923"/>
    <mergeCell ref="B2922:B2923"/>
    <mergeCell ref="C2922:C2923"/>
    <mergeCell ref="A2924:A2925"/>
    <mergeCell ref="B2924:B2925"/>
    <mergeCell ref="C2924:C2925"/>
    <mergeCell ref="A2926:A2927"/>
    <mergeCell ref="B2926:B2927"/>
    <mergeCell ref="C2926:C2927"/>
    <mergeCell ref="A2904:A2905"/>
    <mergeCell ref="B2904:B2905"/>
    <mergeCell ref="C2904:C2905"/>
    <mergeCell ref="A2906:A2907"/>
    <mergeCell ref="B2906:B2907"/>
    <mergeCell ref="C2906:C2907"/>
    <mergeCell ref="A2908:A2909"/>
    <mergeCell ref="B2908:B2909"/>
    <mergeCell ref="C2908:C2909"/>
    <mergeCell ref="A2910:A2911"/>
    <mergeCell ref="B2910:B2911"/>
    <mergeCell ref="C2910:C2911"/>
    <mergeCell ref="A2912:A2913"/>
    <mergeCell ref="B2912:B2913"/>
    <mergeCell ref="C2912:C2913"/>
    <mergeCell ref="A2914:A2915"/>
    <mergeCell ref="B2914:B2915"/>
    <mergeCell ref="C2914:C2915"/>
    <mergeCell ref="A2892:A2893"/>
    <mergeCell ref="B2892:B2893"/>
    <mergeCell ref="C2892:C2893"/>
    <mergeCell ref="A2894:A2895"/>
    <mergeCell ref="B2894:B2895"/>
    <mergeCell ref="C2894:C2895"/>
    <mergeCell ref="A2896:A2897"/>
    <mergeCell ref="B2896:B2897"/>
    <mergeCell ref="C2896:C2897"/>
    <mergeCell ref="A2898:A2899"/>
    <mergeCell ref="B2898:B2899"/>
    <mergeCell ref="C2898:C2899"/>
    <mergeCell ref="A2900:A2901"/>
    <mergeCell ref="B2900:B2901"/>
    <mergeCell ref="C2900:C2901"/>
    <mergeCell ref="A2902:A2903"/>
    <mergeCell ref="B2902:B2903"/>
    <mergeCell ref="C2902:C2903"/>
    <mergeCell ref="A2880:A2881"/>
    <mergeCell ref="B2880:B2881"/>
    <mergeCell ref="C2880:C2881"/>
    <mergeCell ref="A2882:A2883"/>
    <mergeCell ref="B2882:B2883"/>
    <mergeCell ref="C2882:C2883"/>
    <mergeCell ref="A2884:A2885"/>
    <mergeCell ref="B2884:B2885"/>
    <mergeCell ref="C2884:C2885"/>
    <mergeCell ref="A2886:A2887"/>
    <mergeCell ref="B2886:B2887"/>
    <mergeCell ref="C2886:C2887"/>
    <mergeCell ref="A2888:A2889"/>
    <mergeCell ref="B2888:B2889"/>
    <mergeCell ref="C2888:C2889"/>
    <mergeCell ref="A2890:A2891"/>
    <mergeCell ref="B2890:B2891"/>
    <mergeCell ref="C2890:C2891"/>
    <mergeCell ref="A2868:A2869"/>
    <mergeCell ref="B2868:B2869"/>
    <mergeCell ref="C2868:C2869"/>
    <mergeCell ref="A2870:A2871"/>
    <mergeCell ref="B2870:B2871"/>
    <mergeCell ref="C2870:C2871"/>
    <mergeCell ref="A2872:A2873"/>
    <mergeCell ref="B2872:B2873"/>
    <mergeCell ref="C2872:C2873"/>
    <mergeCell ref="A2874:A2875"/>
    <mergeCell ref="B2874:B2875"/>
    <mergeCell ref="C2874:C2875"/>
    <mergeCell ref="A2876:A2877"/>
    <mergeCell ref="B2876:B2877"/>
    <mergeCell ref="C2876:C2877"/>
    <mergeCell ref="A2878:A2879"/>
    <mergeCell ref="B2878:B2879"/>
    <mergeCell ref="C2878:C2879"/>
    <mergeCell ref="A2856:A2857"/>
    <mergeCell ref="B2856:B2857"/>
    <mergeCell ref="C2856:C2857"/>
    <mergeCell ref="A2858:A2859"/>
    <mergeCell ref="B2858:B2859"/>
    <mergeCell ref="C2858:C2859"/>
    <mergeCell ref="A2860:A2861"/>
    <mergeCell ref="B2860:B2861"/>
    <mergeCell ref="C2860:C2861"/>
    <mergeCell ref="A2862:A2863"/>
    <mergeCell ref="B2862:B2863"/>
    <mergeCell ref="C2862:C2863"/>
    <mergeCell ref="A2864:A2865"/>
    <mergeCell ref="B2864:B2865"/>
    <mergeCell ref="C2864:C2865"/>
    <mergeCell ref="A2866:A2867"/>
    <mergeCell ref="B2866:B2867"/>
    <mergeCell ref="C2866:C2867"/>
    <mergeCell ref="A2844:A2845"/>
    <mergeCell ref="B2844:B2845"/>
    <mergeCell ref="C2844:C2845"/>
    <mergeCell ref="A2846:A2847"/>
    <mergeCell ref="B2846:B2847"/>
    <mergeCell ref="C2846:C2847"/>
    <mergeCell ref="A2848:A2849"/>
    <mergeCell ref="B2848:B2849"/>
    <mergeCell ref="C2848:C2849"/>
    <mergeCell ref="A2850:A2851"/>
    <mergeCell ref="B2850:B2851"/>
    <mergeCell ref="C2850:C2851"/>
    <mergeCell ref="A2852:A2853"/>
    <mergeCell ref="B2852:B2853"/>
    <mergeCell ref="C2852:C2853"/>
    <mergeCell ref="A2854:A2855"/>
    <mergeCell ref="B2854:B2855"/>
    <mergeCell ref="C2854:C2855"/>
    <mergeCell ref="A2832:A2833"/>
    <mergeCell ref="B2832:B2833"/>
    <mergeCell ref="C2832:C2833"/>
    <mergeCell ref="A2834:A2835"/>
    <mergeCell ref="B2834:B2835"/>
    <mergeCell ref="C2834:C2835"/>
    <mergeCell ref="A2836:A2837"/>
    <mergeCell ref="B2836:B2837"/>
    <mergeCell ref="C2836:C2837"/>
    <mergeCell ref="A2838:A2839"/>
    <mergeCell ref="B2838:B2839"/>
    <mergeCell ref="C2838:C2839"/>
    <mergeCell ref="A2840:A2841"/>
    <mergeCell ref="B2840:B2841"/>
    <mergeCell ref="C2840:C2841"/>
    <mergeCell ref="A2842:A2843"/>
    <mergeCell ref="B2842:B2843"/>
    <mergeCell ref="C2842:C2843"/>
    <mergeCell ref="A2820:A2821"/>
    <mergeCell ref="B2820:B2821"/>
    <mergeCell ref="C2820:C2821"/>
    <mergeCell ref="A2822:A2823"/>
    <mergeCell ref="B2822:B2823"/>
    <mergeCell ref="C2822:C2823"/>
    <mergeCell ref="A2824:A2825"/>
    <mergeCell ref="B2824:B2825"/>
    <mergeCell ref="C2824:C2825"/>
    <mergeCell ref="A2826:A2827"/>
    <mergeCell ref="B2826:B2827"/>
    <mergeCell ref="C2826:C2827"/>
    <mergeCell ref="A2828:A2829"/>
    <mergeCell ref="B2828:B2829"/>
    <mergeCell ref="C2828:C2829"/>
    <mergeCell ref="A2830:A2831"/>
    <mergeCell ref="B2830:B2831"/>
    <mergeCell ref="C2830:C2831"/>
    <mergeCell ref="A2808:A2809"/>
    <mergeCell ref="B2808:B2809"/>
    <mergeCell ref="C2808:C2809"/>
    <mergeCell ref="A2810:A2811"/>
    <mergeCell ref="B2810:B2811"/>
    <mergeCell ref="C2810:C2811"/>
    <mergeCell ref="A2812:A2813"/>
    <mergeCell ref="B2812:B2813"/>
    <mergeCell ref="C2812:C2813"/>
    <mergeCell ref="A2814:A2815"/>
    <mergeCell ref="B2814:B2815"/>
    <mergeCell ref="C2814:C2815"/>
    <mergeCell ref="A2816:A2817"/>
    <mergeCell ref="B2816:B2817"/>
    <mergeCell ref="C2816:C2817"/>
    <mergeCell ref="A2818:A2819"/>
    <mergeCell ref="B2818:B2819"/>
    <mergeCell ref="C2818:C2819"/>
    <mergeCell ref="A2796:A2797"/>
    <mergeCell ref="B2796:B2797"/>
    <mergeCell ref="C2796:C2797"/>
    <mergeCell ref="A2798:A2799"/>
    <mergeCell ref="B2798:B2799"/>
    <mergeCell ref="C2798:C2799"/>
    <mergeCell ref="A2800:A2801"/>
    <mergeCell ref="B2800:B2801"/>
    <mergeCell ref="C2800:C2801"/>
    <mergeCell ref="A2802:A2803"/>
    <mergeCell ref="B2802:B2803"/>
    <mergeCell ref="C2802:C2803"/>
    <mergeCell ref="A2804:A2805"/>
    <mergeCell ref="B2804:B2805"/>
    <mergeCell ref="C2804:C2805"/>
    <mergeCell ref="A2806:A2807"/>
    <mergeCell ref="B2806:B2807"/>
    <mergeCell ref="C2806:C2807"/>
    <mergeCell ref="A2784:A2785"/>
    <mergeCell ref="B2784:B2785"/>
    <mergeCell ref="C2784:C2785"/>
    <mergeCell ref="A2786:A2787"/>
    <mergeCell ref="B2786:B2787"/>
    <mergeCell ref="C2786:C2787"/>
    <mergeCell ref="A2788:A2789"/>
    <mergeCell ref="B2788:B2789"/>
    <mergeCell ref="C2788:C2789"/>
    <mergeCell ref="A2790:A2791"/>
    <mergeCell ref="B2790:B2791"/>
    <mergeCell ref="C2790:C2791"/>
    <mergeCell ref="A2792:A2793"/>
    <mergeCell ref="B2792:B2793"/>
    <mergeCell ref="C2792:C2793"/>
    <mergeCell ref="A2794:A2795"/>
    <mergeCell ref="B2794:B2795"/>
    <mergeCell ref="C2794:C2795"/>
    <mergeCell ref="A2772:A2773"/>
    <mergeCell ref="B2772:B2773"/>
    <mergeCell ref="C2772:C2773"/>
    <mergeCell ref="A2774:A2775"/>
    <mergeCell ref="B2774:B2775"/>
    <mergeCell ref="C2774:C2775"/>
    <mergeCell ref="A2776:A2777"/>
    <mergeCell ref="B2776:B2777"/>
    <mergeCell ref="C2776:C2777"/>
    <mergeCell ref="A2778:A2779"/>
    <mergeCell ref="B2778:B2779"/>
    <mergeCell ref="C2778:C2779"/>
    <mergeCell ref="A2780:A2781"/>
    <mergeCell ref="B2780:B2781"/>
    <mergeCell ref="C2780:C2781"/>
    <mergeCell ref="A2782:A2783"/>
    <mergeCell ref="B2782:B2783"/>
    <mergeCell ref="C2782:C2783"/>
    <mergeCell ref="A2760:A2761"/>
    <mergeCell ref="B2760:B2761"/>
    <mergeCell ref="C2760:C2761"/>
    <mergeCell ref="A2762:A2763"/>
    <mergeCell ref="B2762:B2763"/>
    <mergeCell ref="C2762:C2763"/>
    <mergeCell ref="A2764:A2765"/>
    <mergeCell ref="B2764:B2765"/>
    <mergeCell ref="C2764:C2765"/>
    <mergeCell ref="A2766:A2767"/>
    <mergeCell ref="B2766:B2767"/>
    <mergeCell ref="C2766:C2767"/>
    <mergeCell ref="A2768:A2769"/>
    <mergeCell ref="B2768:B2769"/>
    <mergeCell ref="C2768:C2769"/>
    <mergeCell ref="A2770:A2771"/>
    <mergeCell ref="B2770:B2771"/>
    <mergeCell ref="C2770:C2771"/>
    <mergeCell ref="A2748:A2749"/>
    <mergeCell ref="B2748:B2749"/>
    <mergeCell ref="C2748:C2749"/>
    <mergeCell ref="A2750:A2751"/>
    <mergeCell ref="B2750:B2751"/>
    <mergeCell ref="C2750:C2751"/>
    <mergeCell ref="A2752:A2753"/>
    <mergeCell ref="B2752:B2753"/>
    <mergeCell ref="C2752:C2753"/>
    <mergeCell ref="A2754:A2755"/>
    <mergeCell ref="B2754:B2755"/>
    <mergeCell ref="C2754:C2755"/>
    <mergeCell ref="A2756:A2757"/>
    <mergeCell ref="B2756:B2757"/>
    <mergeCell ref="C2756:C2757"/>
    <mergeCell ref="A2758:A2759"/>
    <mergeCell ref="B2758:B2759"/>
    <mergeCell ref="C2758:C2759"/>
    <mergeCell ref="A2736:A2737"/>
    <mergeCell ref="B2736:B2737"/>
    <mergeCell ref="C2736:C2737"/>
    <mergeCell ref="A2738:A2739"/>
    <mergeCell ref="B2738:B2739"/>
    <mergeCell ref="C2738:C2739"/>
    <mergeCell ref="A2740:A2741"/>
    <mergeCell ref="B2740:B2741"/>
    <mergeCell ref="C2740:C2741"/>
    <mergeCell ref="A2742:A2743"/>
    <mergeCell ref="B2742:B2743"/>
    <mergeCell ref="C2742:C2743"/>
    <mergeCell ref="A2744:A2745"/>
    <mergeCell ref="B2744:B2745"/>
    <mergeCell ref="C2744:C2745"/>
    <mergeCell ref="A2746:A2747"/>
    <mergeCell ref="B2746:B2747"/>
    <mergeCell ref="C2746:C2747"/>
    <mergeCell ref="A2724:A2725"/>
    <mergeCell ref="B2724:B2725"/>
    <mergeCell ref="C2724:C2725"/>
    <mergeCell ref="A2726:A2727"/>
    <mergeCell ref="B2726:B2727"/>
    <mergeCell ref="C2726:C2727"/>
    <mergeCell ref="A2728:A2729"/>
    <mergeCell ref="B2728:B2729"/>
    <mergeCell ref="C2728:C2729"/>
    <mergeCell ref="A2730:A2731"/>
    <mergeCell ref="B2730:B2731"/>
    <mergeCell ref="C2730:C2731"/>
    <mergeCell ref="A2732:A2733"/>
    <mergeCell ref="B2732:B2733"/>
    <mergeCell ref="C2732:C2733"/>
    <mergeCell ref="A2734:A2735"/>
    <mergeCell ref="B2734:B2735"/>
    <mergeCell ref="C2734:C2735"/>
    <mergeCell ref="A2712:A2713"/>
    <mergeCell ref="B2712:B2713"/>
    <mergeCell ref="C2712:C2713"/>
    <mergeCell ref="A2714:A2715"/>
    <mergeCell ref="B2714:B2715"/>
    <mergeCell ref="C2714:C2715"/>
    <mergeCell ref="A2716:A2717"/>
    <mergeCell ref="B2716:B2717"/>
    <mergeCell ref="C2716:C2717"/>
    <mergeCell ref="A2718:A2719"/>
    <mergeCell ref="B2718:B2719"/>
    <mergeCell ref="C2718:C2719"/>
    <mergeCell ref="A2720:A2721"/>
    <mergeCell ref="B2720:B2721"/>
    <mergeCell ref="C2720:C2721"/>
    <mergeCell ref="A2722:A2723"/>
    <mergeCell ref="B2722:B2723"/>
    <mergeCell ref="C2722:C2723"/>
    <mergeCell ref="A2700:A2701"/>
    <mergeCell ref="B2700:B2701"/>
    <mergeCell ref="C2700:C2701"/>
    <mergeCell ref="A2702:A2703"/>
    <mergeCell ref="B2702:B2703"/>
    <mergeCell ref="C2702:C2703"/>
    <mergeCell ref="A2704:A2705"/>
    <mergeCell ref="B2704:B2705"/>
    <mergeCell ref="C2704:C2705"/>
    <mergeCell ref="A2706:A2707"/>
    <mergeCell ref="B2706:B2707"/>
    <mergeCell ref="C2706:C2707"/>
    <mergeCell ref="A2708:A2709"/>
    <mergeCell ref="B2708:B2709"/>
    <mergeCell ref="C2708:C2709"/>
    <mergeCell ref="A2710:A2711"/>
    <mergeCell ref="B2710:B2711"/>
    <mergeCell ref="C2710:C2711"/>
    <mergeCell ref="A2688:A2689"/>
    <mergeCell ref="B2688:B2689"/>
    <mergeCell ref="C2688:C2689"/>
    <mergeCell ref="A2690:A2691"/>
    <mergeCell ref="B2690:B2691"/>
    <mergeCell ref="C2690:C2691"/>
    <mergeCell ref="A2692:A2693"/>
    <mergeCell ref="B2692:B2693"/>
    <mergeCell ref="C2692:C2693"/>
    <mergeCell ref="A2694:A2695"/>
    <mergeCell ref="B2694:B2695"/>
    <mergeCell ref="C2694:C2695"/>
    <mergeCell ref="A2696:A2697"/>
    <mergeCell ref="B2696:B2697"/>
    <mergeCell ref="C2696:C2697"/>
    <mergeCell ref="A2698:A2699"/>
    <mergeCell ref="B2698:B2699"/>
    <mergeCell ref="C2698:C2699"/>
    <mergeCell ref="A2676:A2677"/>
    <mergeCell ref="B2676:B2677"/>
    <mergeCell ref="C2676:C2677"/>
    <mergeCell ref="A2678:A2679"/>
    <mergeCell ref="B2678:B2679"/>
    <mergeCell ref="C2678:C2679"/>
    <mergeCell ref="A2680:A2681"/>
    <mergeCell ref="B2680:B2681"/>
    <mergeCell ref="C2680:C2681"/>
    <mergeCell ref="A2682:A2683"/>
    <mergeCell ref="B2682:B2683"/>
    <mergeCell ref="C2682:C2683"/>
    <mergeCell ref="A2684:A2685"/>
    <mergeCell ref="B2684:B2685"/>
    <mergeCell ref="C2684:C2685"/>
    <mergeCell ref="A2686:A2687"/>
    <mergeCell ref="B2686:B2687"/>
    <mergeCell ref="C2686:C2687"/>
    <mergeCell ref="A2664:A2665"/>
    <mergeCell ref="B2664:B2665"/>
    <mergeCell ref="C2664:C2665"/>
    <mergeCell ref="A2666:A2667"/>
    <mergeCell ref="B2666:B2667"/>
    <mergeCell ref="C2666:C2667"/>
    <mergeCell ref="A2668:A2669"/>
    <mergeCell ref="B2668:B2669"/>
    <mergeCell ref="C2668:C2669"/>
    <mergeCell ref="A2670:A2671"/>
    <mergeCell ref="B2670:B2671"/>
    <mergeCell ref="C2670:C2671"/>
    <mergeCell ref="A2672:A2673"/>
    <mergeCell ref="B2672:B2673"/>
    <mergeCell ref="C2672:C2673"/>
    <mergeCell ref="A2674:A2675"/>
    <mergeCell ref="B2674:B2675"/>
    <mergeCell ref="C2674:C2675"/>
    <mergeCell ref="A2652:A2653"/>
    <mergeCell ref="B2652:B2653"/>
    <mergeCell ref="C2652:C2653"/>
    <mergeCell ref="A2654:A2655"/>
    <mergeCell ref="B2654:B2655"/>
    <mergeCell ref="C2654:C2655"/>
    <mergeCell ref="A2656:A2657"/>
    <mergeCell ref="B2656:B2657"/>
    <mergeCell ref="C2656:C2657"/>
    <mergeCell ref="A2658:A2659"/>
    <mergeCell ref="B2658:B2659"/>
    <mergeCell ref="C2658:C2659"/>
    <mergeCell ref="A2660:A2661"/>
    <mergeCell ref="B2660:B2661"/>
    <mergeCell ref="C2660:C2661"/>
    <mergeCell ref="A2662:A2663"/>
    <mergeCell ref="B2662:B2663"/>
    <mergeCell ref="C2662:C2663"/>
    <mergeCell ref="A2640:A2641"/>
    <mergeCell ref="B2640:B2641"/>
    <mergeCell ref="C2640:C2641"/>
    <mergeCell ref="A2642:A2643"/>
    <mergeCell ref="B2642:B2643"/>
    <mergeCell ref="C2642:C2643"/>
    <mergeCell ref="A2644:A2645"/>
    <mergeCell ref="B2644:B2645"/>
    <mergeCell ref="C2644:C2645"/>
    <mergeCell ref="A2646:A2647"/>
    <mergeCell ref="B2646:B2647"/>
    <mergeCell ref="C2646:C2647"/>
    <mergeCell ref="A2648:A2649"/>
    <mergeCell ref="B2648:B2649"/>
    <mergeCell ref="C2648:C2649"/>
    <mergeCell ref="A2650:A2651"/>
    <mergeCell ref="B2650:B2651"/>
    <mergeCell ref="C2650:C2651"/>
    <mergeCell ref="A2628:A2629"/>
    <mergeCell ref="B2628:B2629"/>
    <mergeCell ref="C2628:C2629"/>
    <mergeCell ref="A2630:A2631"/>
    <mergeCell ref="B2630:B2631"/>
    <mergeCell ref="C2630:C2631"/>
    <mergeCell ref="A2632:A2633"/>
    <mergeCell ref="B2632:B2633"/>
    <mergeCell ref="C2632:C2633"/>
    <mergeCell ref="A2634:A2635"/>
    <mergeCell ref="B2634:B2635"/>
    <mergeCell ref="C2634:C2635"/>
    <mergeCell ref="A2636:A2637"/>
    <mergeCell ref="B2636:B2637"/>
    <mergeCell ref="C2636:C2637"/>
    <mergeCell ref="A2638:A2639"/>
    <mergeCell ref="B2638:B2639"/>
    <mergeCell ref="C2638:C2639"/>
    <mergeCell ref="A2616:A2617"/>
    <mergeCell ref="B2616:B2617"/>
    <mergeCell ref="C2616:C2617"/>
    <mergeCell ref="A2618:A2619"/>
    <mergeCell ref="B2618:B2619"/>
    <mergeCell ref="C2618:C2619"/>
    <mergeCell ref="A2620:A2621"/>
    <mergeCell ref="B2620:B2621"/>
    <mergeCell ref="C2620:C2621"/>
    <mergeCell ref="A2622:A2623"/>
    <mergeCell ref="B2622:B2623"/>
    <mergeCell ref="C2622:C2623"/>
    <mergeCell ref="A2624:A2625"/>
    <mergeCell ref="B2624:B2625"/>
    <mergeCell ref="C2624:C2625"/>
    <mergeCell ref="A2626:A2627"/>
    <mergeCell ref="B2626:B2627"/>
    <mergeCell ref="C2626:C2627"/>
    <mergeCell ref="A2604:A2605"/>
    <mergeCell ref="B2604:B2605"/>
    <mergeCell ref="C2604:C2605"/>
    <mergeCell ref="A2606:A2607"/>
    <mergeCell ref="B2606:B2607"/>
    <mergeCell ref="C2606:C2607"/>
    <mergeCell ref="A2608:A2609"/>
    <mergeCell ref="B2608:B2609"/>
    <mergeCell ref="C2608:C2609"/>
    <mergeCell ref="A2610:A2611"/>
    <mergeCell ref="B2610:B2611"/>
    <mergeCell ref="C2610:C2611"/>
    <mergeCell ref="A2612:A2613"/>
    <mergeCell ref="B2612:B2613"/>
    <mergeCell ref="C2612:C2613"/>
    <mergeCell ref="A2614:A2615"/>
    <mergeCell ref="B2614:B2615"/>
    <mergeCell ref="C2614:C2615"/>
    <mergeCell ref="A2592:A2593"/>
    <mergeCell ref="B2592:B2593"/>
    <mergeCell ref="C2592:C2593"/>
    <mergeCell ref="A2594:A2595"/>
    <mergeCell ref="B2594:B2595"/>
    <mergeCell ref="C2594:C2595"/>
    <mergeCell ref="A2596:A2597"/>
    <mergeCell ref="B2596:B2597"/>
    <mergeCell ref="C2596:C2597"/>
    <mergeCell ref="A2598:A2599"/>
    <mergeCell ref="B2598:B2599"/>
    <mergeCell ref="C2598:C2599"/>
    <mergeCell ref="A2600:A2601"/>
    <mergeCell ref="B2600:B2601"/>
    <mergeCell ref="C2600:C2601"/>
    <mergeCell ref="A2602:A2603"/>
    <mergeCell ref="B2602:B2603"/>
    <mergeCell ref="C2602:C2603"/>
    <mergeCell ref="A2580:A2581"/>
    <mergeCell ref="B2580:B2581"/>
    <mergeCell ref="C2580:C2581"/>
    <mergeCell ref="A2582:A2583"/>
    <mergeCell ref="B2582:B2583"/>
    <mergeCell ref="C2582:C2583"/>
    <mergeCell ref="A2584:A2585"/>
    <mergeCell ref="B2584:B2585"/>
    <mergeCell ref="C2584:C2585"/>
    <mergeCell ref="A2586:A2587"/>
    <mergeCell ref="B2586:B2587"/>
    <mergeCell ref="C2586:C2587"/>
    <mergeCell ref="A2588:A2589"/>
    <mergeCell ref="B2588:B2589"/>
    <mergeCell ref="C2588:C2589"/>
    <mergeCell ref="A2590:A2591"/>
    <mergeCell ref="B2590:B2591"/>
    <mergeCell ref="C2590:C2591"/>
    <mergeCell ref="A2568:A2569"/>
    <mergeCell ref="B2568:B2569"/>
    <mergeCell ref="C2568:C2569"/>
    <mergeCell ref="A2570:A2571"/>
    <mergeCell ref="B2570:B2571"/>
    <mergeCell ref="C2570:C2571"/>
    <mergeCell ref="A2572:A2573"/>
    <mergeCell ref="B2572:B2573"/>
    <mergeCell ref="C2572:C2573"/>
    <mergeCell ref="A2574:A2575"/>
    <mergeCell ref="B2574:B2575"/>
    <mergeCell ref="C2574:C2575"/>
    <mergeCell ref="A2576:A2577"/>
    <mergeCell ref="B2576:B2577"/>
    <mergeCell ref="C2576:C2577"/>
    <mergeCell ref="A2578:A2579"/>
    <mergeCell ref="B2578:B2579"/>
    <mergeCell ref="C2578:C2579"/>
    <mergeCell ref="A2556:A2557"/>
    <mergeCell ref="B2556:B2557"/>
    <mergeCell ref="C2556:C2557"/>
    <mergeCell ref="A2558:A2559"/>
    <mergeCell ref="B2558:B2559"/>
    <mergeCell ref="C2558:C2559"/>
    <mergeCell ref="A2560:A2561"/>
    <mergeCell ref="B2560:B2561"/>
    <mergeCell ref="C2560:C2561"/>
    <mergeCell ref="A2562:A2563"/>
    <mergeCell ref="B2562:B2563"/>
    <mergeCell ref="C2562:C2563"/>
    <mergeCell ref="A2564:A2565"/>
    <mergeCell ref="B2564:B2565"/>
    <mergeCell ref="C2564:C2565"/>
    <mergeCell ref="A2566:A2567"/>
    <mergeCell ref="B2566:B2567"/>
    <mergeCell ref="C2566:C2567"/>
    <mergeCell ref="A2544:A2545"/>
    <mergeCell ref="B2544:B2545"/>
    <mergeCell ref="C2544:C2545"/>
    <mergeCell ref="A2546:A2547"/>
    <mergeCell ref="B2546:B2547"/>
    <mergeCell ref="C2546:C2547"/>
    <mergeCell ref="A2548:A2549"/>
    <mergeCell ref="B2548:B2549"/>
    <mergeCell ref="C2548:C2549"/>
    <mergeCell ref="A2550:A2551"/>
    <mergeCell ref="B2550:B2551"/>
    <mergeCell ref="C2550:C2551"/>
    <mergeCell ref="A2552:A2553"/>
    <mergeCell ref="B2552:B2553"/>
    <mergeCell ref="C2552:C2553"/>
    <mergeCell ref="A2554:A2555"/>
    <mergeCell ref="B2554:B2555"/>
    <mergeCell ref="C2554:C2555"/>
    <mergeCell ref="A2532:A2533"/>
    <mergeCell ref="B2532:B2533"/>
    <mergeCell ref="C2532:C2533"/>
    <mergeCell ref="A2534:A2535"/>
    <mergeCell ref="B2534:B2535"/>
    <mergeCell ref="C2534:C2535"/>
    <mergeCell ref="A2536:A2537"/>
    <mergeCell ref="B2536:B2537"/>
    <mergeCell ref="C2536:C2537"/>
    <mergeCell ref="A2538:A2539"/>
    <mergeCell ref="B2538:B2539"/>
    <mergeCell ref="C2538:C2539"/>
    <mergeCell ref="A2540:A2541"/>
    <mergeCell ref="B2540:B2541"/>
    <mergeCell ref="C2540:C2541"/>
    <mergeCell ref="A2542:A2543"/>
    <mergeCell ref="B2542:B2543"/>
    <mergeCell ref="C2542:C2543"/>
    <mergeCell ref="A2520:A2521"/>
    <mergeCell ref="B2520:B2521"/>
    <mergeCell ref="C2520:C2521"/>
    <mergeCell ref="A2522:A2523"/>
    <mergeCell ref="B2522:B2523"/>
    <mergeCell ref="C2522:C2523"/>
    <mergeCell ref="A2524:A2525"/>
    <mergeCell ref="B2524:B2525"/>
    <mergeCell ref="C2524:C2525"/>
    <mergeCell ref="A2526:A2527"/>
    <mergeCell ref="B2526:B2527"/>
    <mergeCell ref="C2526:C2527"/>
    <mergeCell ref="A2528:A2529"/>
    <mergeCell ref="B2528:B2529"/>
    <mergeCell ref="C2528:C2529"/>
    <mergeCell ref="A2530:A2531"/>
    <mergeCell ref="B2530:B2531"/>
    <mergeCell ref="C2530:C2531"/>
    <mergeCell ref="A2508:A2509"/>
    <mergeCell ref="B2508:B2509"/>
    <mergeCell ref="C2508:C2509"/>
    <mergeCell ref="A2510:A2511"/>
    <mergeCell ref="B2510:B2511"/>
    <mergeCell ref="C2510:C2511"/>
    <mergeCell ref="A2512:A2513"/>
    <mergeCell ref="B2512:B2513"/>
    <mergeCell ref="C2512:C2513"/>
    <mergeCell ref="A2514:A2515"/>
    <mergeCell ref="B2514:B2515"/>
    <mergeCell ref="C2514:C2515"/>
    <mergeCell ref="A2516:A2517"/>
    <mergeCell ref="B2516:B2517"/>
    <mergeCell ref="C2516:C2517"/>
    <mergeCell ref="A2518:A2519"/>
    <mergeCell ref="B2518:B2519"/>
    <mergeCell ref="C2518:C2519"/>
    <mergeCell ref="A2496:A2497"/>
    <mergeCell ref="B2496:B2497"/>
    <mergeCell ref="C2496:C2497"/>
    <mergeCell ref="A2498:A2499"/>
    <mergeCell ref="B2498:B2499"/>
    <mergeCell ref="C2498:C2499"/>
    <mergeCell ref="A2500:A2501"/>
    <mergeCell ref="B2500:B2501"/>
    <mergeCell ref="C2500:C2501"/>
    <mergeCell ref="A2502:A2503"/>
    <mergeCell ref="B2502:B2503"/>
    <mergeCell ref="C2502:C2503"/>
    <mergeCell ref="A2504:A2505"/>
    <mergeCell ref="B2504:B2505"/>
    <mergeCell ref="C2504:C2505"/>
    <mergeCell ref="A2506:A2507"/>
    <mergeCell ref="B2506:B2507"/>
    <mergeCell ref="C2506:C2507"/>
    <mergeCell ref="A2484:A2485"/>
    <mergeCell ref="B2484:B2485"/>
    <mergeCell ref="C2484:C2485"/>
    <mergeCell ref="A2486:A2487"/>
    <mergeCell ref="B2486:B2487"/>
    <mergeCell ref="C2486:C2487"/>
    <mergeCell ref="A2488:A2489"/>
    <mergeCell ref="B2488:B2489"/>
    <mergeCell ref="C2488:C2489"/>
    <mergeCell ref="A2490:A2491"/>
    <mergeCell ref="B2490:B2491"/>
    <mergeCell ref="C2490:C2491"/>
    <mergeCell ref="A2492:A2493"/>
    <mergeCell ref="B2492:B2493"/>
    <mergeCell ref="C2492:C2493"/>
    <mergeCell ref="A2494:A2495"/>
    <mergeCell ref="B2494:B2495"/>
    <mergeCell ref="C2494:C2495"/>
    <mergeCell ref="A2472:A2473"/>
    <mergeCell ref="B2472:B2473"/>
    <mergeCell ref="C2472:C2473"/>
    <mergeCell ref="A2474:A2475"/>
    <mergeCell ref="B2474:B2475"/>
    <mergeCell ref="C2474:C2475"/>
    <mergeCell ref="A2476:A2477"/>
    <mergeCell ref="B2476:B2477"/>
    <mergeCell ref="C2476:C2477"/>
    <mergeCell ref="A2478:A2479"/>
    <mergeCell ref="B2478:B2479"/>
    <mergeCell ref="C2478:C2479"/>
    <mergeCell ref="A2480:A2481"/>
    <mergeCell ref="B2480:B2481"/>
    <mergeCell ref="C2480:C2481"/>
    <mergeCell ref="A2482:A2483"/>
    <mergeCell ref="B2482:B2483"/>
    <mergeCell ref="C2482:C2483"/>
    <mergeCell ref="A2460:A2461"/>
    <mergeCell ref="B2460:B2461"/>
    <mergeCell ref="C2460:C2461"/>
    <mergeCell ref="A2462:A2463"/>
    <mergeCell ref="B2462:B2463"/>
    <mergeCell ref="C2462:C2463"/>
    <mergeCell ref="A2464:A2465"/>
    <mergeCell ref="B2464:B2465"/>
    <mergeCell ref="C2464:C2465"/>
    <mergeCell ref="A2466:A2467"/>
    <mergeCell ref="B2466:B2467"/>
    <mergeCell ref="C2466:C2467"/>
    <mergeCell ref="A2468:A2469"/>
    <mergeCell ref="B2468:B2469"/>
    <mergeCell ref="C2468:C2469"/>
    <mergeCell ref="A2470:A2471"/>
    <mergeCell ref="B2470:B2471"/>
    <mergeCell ref="C2470:C2471"/>
    <mergeCell ref="A2448:A2449"/>
    <mergeCell ref="B2448:B2449"/>
    <mergeCell ref="C2448:C2449"/>
    <mergeCell ref="A2450:A2451"/>
    <mergeCell ref="B2450:B2451"/>
    <mergeCell ref="C2450:C2451"/>
    <mergeCell ref="A2452:A2453"/>
    <mergeCell ref="B2452:B2453"/>
    <mergeCell ref="C2452:C2453"/>
    <mergeCell ref="A2454:A2455"/>
    <mergeCell ref="B2454:B2455"/>
    <mergeCell ref="C2454:C2455"/>
    <mergeCell ref="A2456:A2457"/>
    <mergeCell ref="B2456:B2457"/>
    <mergeCell ref="C2456:C2457"/>
    <mergeCell ref="A2458:A2459"/>
    <mergeCell ref="B2458:B2459"/>
    <mergeCell ref="C2458:C2459"/>
    <mergeCell ref="A2436:A2437"/>
    <mergeCell ref="B2436:B2437"/>
    <mergeCell ref="C2436:C2437"/>
    <mergeCell ref="A2438:A2439"/>
    <mergeCell ref="B2438:B2439"/>
    <mergeCell ref="C2438:C2439"/>
    <mergeCell ref="A2440:A2441"/>
    <mergeCell ref="B2440:B2441"/>
    <mergeCell ref="C2440:C2441"/>
    <mergeCell ref="A2442:A2443"/>
    <mergeCell ref="B2442:B2443"/>
    <mergeCell ref="C2442:C2443"/>
    <mergeCell ref="A2444:A2445"/>
    <mergeCell ref="B2444:B2445"/>
    <mergeCell ref="C2444:C2445"/>
    <mergeCell ref="A2446:A2447"/>
    <mergeCell ref="B2446:B2447"/>
    <mergeCell ref="C2446:C2447"/>
    <mergeCell ref="A2424:A2425"/>
    <mergeCell ref="B2424:B2425"/>
    <mergeCell ref="C2424:C2425"/>
    <mergeCell ref="A2426:A2427"/>
    <mergeCell ref="B2426:B2427"/>
    <mergeCell ref="C2426:C2427"/>
    <mergeCell ref="A2428:A2429"/>
    <mergeCell ref="B2428:B2429"/>
    <mergeCell ref="C2428:C2429"/>
    <mergeCell ref="A2430:A2431"/>
    <mergeCell ref="B2430:B2431"/>
    <mergeCell ref="C2430:C2431"/>
    <mergeCell ref="A2432:A2433"/>
    <mergeCell ref="B2432:B2433"/>
    <mergeCell ref="C2432:C2433"/>
    <mergeCell ref="A2434:A2435"/>
    <mergeCell ref="B2434:B2435"/>
    <mergeCell ref="C2434:C2435"/>
    <mergeCell ref="A2412:A2413"/>
    <mergeCell ref="B2412:B2413"/>
    <mergeCell ref="C2412:C2413"/>
    <mergeCell ref="A2414:A2415"/>
    <mergeCell ref="B2414:B2415"/>
    <mergeCell ref="C2414:C2415"/>
    <mergeCell ref="A2416:A2417"/>
    <mergeCell ref="B2416:B2417"/>
    <mergeCell ref="C2416:C2417"/>
    <mergeCell ref="A2418:A2419"/>
    <mergeCell ref="B2418:B2419"/>
    <mergeCell ref="C2418:C2419"/>
    <mergeCell ref="A2420:A2421"/>
    <mergeCell ref="B2420:B2421"/>
    <mergeCell ref="C2420:C2421"/>
    <mergeCell ref="A2422:A2423"/>
    <mergeCell ref="B2422:B2423"/>
    <mergeCell ref="C2422:C2423"/>
    <mergeCell ref="A2400:A2401"/>
    <mergeCell ref="B2400:B2401"/>
    <mergeCell ref="C2400:C2401"/>
    <mergeCell ref="A2402:A2403"/>
    <mergeCell ref="B2402:B2403"/>
    <mergeCell ref="C2402:C2403"/>
    <mergeCell ref="A2404:A2405"/>
    <mergeCell ref="B2404:B2405"/>
    <mergeCell ref="C2404:C2405"/>
    <mergeCell ref="A2406:A2407"/>
    <mergeCell ref="B2406:B2407"/>
    <mergeCell ref="C2406:C2407"/>
    <mergeCell ref="A2408:A2409"/>
    <mergeCell ref="B2408:B2409"/>
    <mergeCell ref="C2408:C2409"/>
    <mergeCell ref="A2410:A2411"/>
    <mergeCell ref="B2410:B2411"/>
    <mergeCell ref="C2410:C2411"/>
    <mergeCell ref="A2388:A2389"/>
    <mergeCell ref="B2388:B2389"/>
    <mergeCell ref="C2388:C2389"/>
    <mergeCell ref="A2390:A2391"/>
    <mergeCell ref="B2390:B2391"/>
    <mergeCell ref="C2390:C2391"/>
    <mergeCell ref="A2392:A2393"/>
    <mergeCell ref="B2392:B2393"/>
    <mergeCell ref="C2392:C2393"/>
    <mergeCell ref="A2394:A2395"/>
    <mergeCell ref="B2394:B2395"/>
    <mergeCell ref="C2394:C2395"/>
    <mergeCell ref="A2396:A2397"/>
    <mergeCell ref="B2396:B2397"/>
    <mergeCell ref="C2396:C2397"/>
    <mergeCell ref="A2398:A2399"/>
    <mergeCell ref="B2398:B2399"/>
    <mergeCell ref="C2398:C2399"/>
    <mergeCell ref="A2376:A2377"/>
    <mergeCell ref="B2376:B2377"/>
    <mergeCell ref="C2376:C2377"/>
    <mergeCell ref="A2378:A2379"/>
    <mergeCell ref="B2378:B2379"/>
    <mergeCell ref="C2378:C2379"/>
    <mergeCell ref="A2380:A2381"/>
    <mergeCell ref="B2380:B2381"/>
    <mergeCell ref="C2380:C2381"/>
    <mergeCell ref="A2382:A2383"/>
    <mergeCell ref="B2382:B2383"/>
    <mergeCell ref="C2382:C2383"/>
    <mergeCell ref="A2384:A2385"/>
    <mergeCell ref="B2384:B2385"/>
    <mergeCell ref="C2384:C2385"/>
    <mergeCell ref="A2386:A2387"/>
    <mergeCell ref="B2386:B2387"/>
    <mergeCell ref="C2386:C2387"/>
    <mergeCell ref="A2364:A2365"/>
    <mergeCell ref="B2364:B2365"/>
    <mergeCell ref="C2364:C2365"/>
    <mergeCell ref="A2366:A2367"/>
    <mergeCell ref="B2366:B2367"/>
    <mergeCell ref="C2366:C2367"/>
    <mergeCell ref="A2368:A2369"/>
    <mergeCell ref="B2368:B2369"/>
    <mergeCell ref="C2368:C2369"/>
    <mergeCell ref="A2370:A2371"/>
    <mergeCell ref="B2370:B2371"/>
    <mergeCell ref="C2370:C2371"/>
    <mergeCell ref="A2372:A2373"/>
    <mergeCell ref="B2372:B2373"/>
    <mergeCell ref="C2372:C2373"/>
    <mergeCell ref="A2374:A2375"/>
    <mergeCell ref="B2374:B2375"/>
    <mergeCell ref="C2374:C2375"/>
    <mergeCell ref="A2352:A2353"/>
    <mergeCell ref="B2352:B2353"/>
    <mergeCell ref="C2352:C2353"/>
    <mergeCell ref="A2354:A2355"/>
    <mergeCell ref="B2354:B2355"/>
    <mergeCell ref="C2354:C2355"/>
    <mergeCell ref="A2356:A2357"/>
    <mergeCell ref="B2356:B2357"/>
    <mergeCell ref="C2356:C2357"/>
    <mergeCell ref="A2358:A2359"/>
    <mergeCell ref="B2358:B2359"/>
    <mergeCell ref="C2358:C2359"/>
    <mergeCell ref="A2360:A2361"/>
    <mergeCell ref="B2360:B2361"/>
    <mergeCell ref="C2360:C2361"/>
    <mergeCell ref="A2362:A2363"/>
    <mergeCell ref="B2362:B2363"/>
    <mergeCell ref="C2362:C2363"/>
    <mergeCell ref="A2340:A2341"/>
    <mergeCell ref="B2340:B2341"/>
    <mergeCell ref="C2340:C2341"/>
    <mergeCell ref="A2342:A2343"/>
    <mergeCell ref="B2342:B2343"/>
    <mergeCell ref="C2342:C2343"/>
    <mergeCell ref="A2344:A2345"/>
    <mergeCell ref="B2344:B2345"/>
    <mergeCell ref="C2344:C2345"/>
    <mergeCell ref="A2346:A2347"/>
    <mergeCell ref="B2346:B2347"/>
    <mergeCell ref="C2346:C2347"/>
    <mergeCell ref="A2348:A2349"/>
    <mergeCell ref="B2348:B2349"/>
    <mergeCell ref="C2348:C2349"/>
    <mergeCell ref="A2350:A2351"/>
    <mergeCell ref="B2350:B2351"/>
    <mergeCell ref="C2350:C2351"/>
    <mergeCell ref="A2328:A2329"/>
    <mergeCell ref="B2328:B2329"/>
    <mergeCell ref="C2328:C2329"/>
    <mergeCell ref="A2330:A2331"/>
    <mergeCell ref="B2330:B2331"/>
    <mergeCell ref="C2330:C2331"/>
    <mergeCell ref="A2332:A2333"/>
    <mergeCell ref="B2332:B2333"/>
    <mergeCell ref="C2332:C2333"/>
    <mergeCell ref="A2334:A2335"/>
    <mergeCell ref="B2334:B2335"/>
    <mergeCell ref="C2334:C2335"/>
    <mergeCell ref="A2336:A2337"/>
    <mergeCell ref="B2336:B2337"/>
    <mergeCell ref="C2336:C2337"/>
    <mergeCell ref="A2338:A2339"/>
    <mergeCell ref="B2338:B2339"/>
    <mergeCell ref="C2338:C2339"/>
    <mergeCell ref="A2316:A2317"/>
    <mergeCell ref="B2316:B2317"/>
    <mergeCell ref="C2316:C2317"/>
    <mergeCell ref="A2318:A2319"/>
    <mergeCell ref="B2318:B2319"/>
    <mergeCell ref="C2318:C2319"/>
    <mergeCell ref="A2320:A2321"/>
    <mergeCell ref="B2320:B2321"/>
    <mergeCell ref="C2320:C2321"/>
    <mergeCell ref="A2322:A2323"/>
    <mergeCell ref="B2322:B2323"/>
    <mergeCell ref="C2322:C2323"/>
    <mergeCell ref="A2324:A2325"/>
    <mergeCell ref="B2324:B2325"/>
    <mergeCell ref="C2324:C2325"/>
    <mergeCell ref="A2326:A2327"/>
    <mergeCell ref="B2326:B2327"/>
    <mergeCell ref="C2326:C2327"/>
    <mergeCell ref="A2304:A2305"/>
    <mergeCell ref="B2304:B2305"/>
    <mergeCell ref="C2304:C2305"/>
    <mergeCell ref="A2306:A2307"/>
    <mergeCell ref="B2306:B2307"/>
    <mergeCell ref="C2306:C2307"/>
    <mergeCell ref="A2308:A2309"/>
    <mergeCell ref="B2308:B2309"/>
    <mergeCell ref="C2308:C2309"/>
    <mergeCell ref="A2310:A2311"/>
    <mergeCell ref="B2310:B2311"/>
    <mergeCell ref="C2310:C2311"/>
    <mergeCell ref="A2312:A2313"/>
    <mergeCell ref="B2312:B2313"/>
    <mergeCell ref="C2312:C2313"/>
    <mergeCell ref="A2314:A2315"/>
    <mergeCell ref="B2314:B2315"/>
    <mergeCell ref="C2314:C2315"/>
    <mergeCell ref="A2292:A2293"/>
    <mergeCell ref="B2292:B2293"/>
    <mergeCell ref="C2292:C2293"/>
    <mergeCell ref="A2294:A2295"/>
    <mergeCell ref="B2294:B2295"/>
    <mergeCell ref="C2294:C2295"/>
    <mergeCell ref="A2296:A2297"/>
    <mergeCell ref="B2296:B2297"/>
    <mergeCell ref="C2296:C2297"/>
    <mergeCell ref="A2298:A2299"/>
    <mergeCell ref="B2298:B2299"/>
    <mergeCell ref="C2298:C2299"/>
    <mergeCell ref="A2300:A2301"/>
    <mergeCell ref="B2300:B2301"/>
    <mergeCell ref="C2300:C2301"/>
    <mergeCell ref="A2302:A2303"/>
    <mergeCell ref="B2302:B2303"/>
    <mergeCell ref="C2302:C2303"/>
    <mergeCell ref="A2280:A2281"/>
    <mergeCell ref="B2280:B2281"/>
    <mergeCell ref="C2280:C2281"/>
    <mergeCell ref="A2282:A2283"/>
    <mergeCell ref="B2282:B2283"/>
    <mergeCell ref="C2282:C2283"/>
    <mergeCell ref="A2284:A2285"/>
    <mergeCell ref="B2284:B2285"/>
    <mergeCell ref="C2284:C2285"/>
    <mergeCell ref="A2286:A2287"/>
    <mergeCell ref="B2286:B2287"/>
    <mergeCell ref="C2286:C2287"/>
    <mergeCell ref="A2288:A2289"/>
    <mergeCell ref="B2288:B2289"/>
    <mergeCell ref="C2288:C2289"/>
    <mergeCell ref="A2290:A2291"/>
    <mergeCell ref="B2290:B2291"/>
    <mergeCell ref="C2290:C2291"/>
    <mergeCell ref="A2268:A2269"/>
    <mergeCell ref="B2268:B2269"/>
    <mergeCell ref="C2268:C2269"/>
    <mergeCell ref="A2270:A2271"/>
    <mergeCell ref="B2270:B2271"/>
    <mergeCell ref="C2270:C2271"/>
    <mergeCell ref="A2272:A2273"/>
    <mergeCell ref="B2272:B2273"/>
    <mergeCell ref="C2272:C2273"/>
    <mergeCell ref="A2274:A2275"/>
    <mergeCell ref="B2274:B2275"/>
    <mergeCell ref="C2274:C2275"/>
    <mergeCell ref="A2276:A2277"/>
    <mergeCell ref="B2276:B2277"/>
    <mergeCell ref="C2276:C2277"/>
    <mergeCell ref="A2278:A2279"/>
    <mergeCell ref="B2278:B2279"/>
    <mergeCell ref="C2278:C2279"/>
    <mergeCell ref="A2256:A2257"/>
    <mergeCell ref="B2256:B2257"/>
    <mergeCell ref="C2256:C2257"/>
    <mergeCell ref="A2258:A2259"/>
    <mergeCell ref="B2258:B2259"/>
    <mergeCell ref="C2258:C2259"/>
    <mergeCell ref="A2260:A2261"/>
    <mergeCell ref="B2260:B2261"/>
    <mergeCell ref="C2260:C2261"/>
    <mergeCell ref="A2262:A2263"/>
    <mergeCell ref="B2262:B2263"/>
    <mergeCell ref="C2262:C2263"/>
    <mergeCell ref="A2264:A2265"/>
    <mergeCell ref="B2264:B2265"/>
    <mergeCell ref="C2264:C2265"/>
    <mergeCell ref="A2266:A2267"/>
    <mergeCell ref="B2266:B2267"/>
    <mergeCell ref="C2266:C2267"/>
    <mergeCell ref="A2244:A2245"/>
    <mergeCell ref="B2244:B2245"/>
    <mergeCell ref="C2244:C2245"/>
    <mergeCell ref="A2246:A2247"/>
    <mergeCell ref="B2246:B2247"/>
    <mergeCell ref="C2246:C2247"/>
    <mergeCell ref="A2248:A2249"/>
    <mergeCell ref="B2248:B2249"/>
    <mergeCell ref="C2248:C2249"/>
    <mergeCell ref="A2250:A2251"/>
    <mergeCell ref="B2250:B2251"/>
    <mergeCell ref="C2250:C2251"/>
    <mergeCell ref="A2252:A2253"/>
    <mergeCell ref="B2252:B2253"/>
    <mergeCell ref="C2252:C2253"/>
    <mergeCell ref="A2254:A2255"/>
    <mergeCell ref="B2254:B2255"/>
    <mergeCell ref="C2254:C2255"/>
    <mergeCell ref="A2232:A2233"/>
    <mergeCell ref="B2232:B2233"/>
    <mergeCell ref="C2232:C2233"/>
    <mergeCell ref="A2234:A2235"/>
    <mergeCell ref="B2234:B2235"/>
    <mergeCell ref="C2234:C2235"/>
    <mergeCell ref="A2236:A2237"/>
    <mergeCell ref="B2236:B2237"/>
    <mergeCell ref="C2236:C2237"/>
    <mergeCell ref="A2238:A2239"/>
    <mergeCell ref="B2238:B2239"/>
    <mergeCell ref="C2238:C2239"/>
    <mergeCell ref="A2240:A2241"/>
    <mergeCell ref="B2240:B2241"/>
    <mergeCell ref="C2240:C2241"/>
    <mergeCell ref="A2242:A2243"/>
    <mergeCell ref="B2242:B2243"/>
    <mergeCell ref="C2242:C2243"/>
    <mergeCell ref="A2220:A2221"/>
    <mergeCell ref="B2220:B2221"/>
    <mergeCell ref="C2220:C2221"/>
    <mergeCell ref="A2222:A2223"/>
    <mergeCell ref="B2222:B2223"/>
    <mergeCell ref="C2222:C2223"/>
    <mergeCell ref="A2224:A2225"/>
    <mergeCell ref="B2224:B2225"/>
    <mergeCell ref="C2224:C2225"/>
    <mergeCell ref="A2226:A2227"/>
    <mergeCell ref="B2226:B2227"/>
    <mergeCell ref="C2226:C2227"/>
    <mergeCell ref="A2228:A2229"/>
    <mergeCell ref="B2228:B2229"/>
    <mergeCell ref="C2228:C2229"/>
    <mergeCell ref="A2230:A2231"/>
    <mergeCell ref="B2230:B2231"/>
    <mergeCell ref="C2230:C2231"/>
    <mergeCell ref="A2208:A2209"/>
    <mergeCell ref="B2208:B2209"/>
    <mergeCell ref="C2208:C2209"/>
    <mergeCell ref="A2210:A2211"/>
    <mergeCell ref="B2210:B2211"/>
    <mergeCell ref="C2210:C2211"/>
    <mergeCell ref="A2212:A2213"/>
    <mergeCell ref="B2212:B2213"/>
    <mergeCell ref="C2212:C2213"/>
    <mergeCell ref="A2214:A2215"/>
    <mergeCell ref="B2214:B2215"/>
    <mergeCell ref="C2214:C2215"/>
    <mergeCell ref="A2216:A2217"/>
    <mergeCell ref="B2216:B2217"/>
    <mergeCell ref="C2216:C2217"/>
    <mergeCell ref="A2218:A2219"/>
    <mergeCell ref="B2218:B2219"/>
    <mergeCell ref="C2218:C2219"/>
    <mergeCell ref="A2196:A2197"/>
    <mergeCell ref="B2196:B2197"/>
    <mergeCell ref="C2196:C2197"/>
    <mergeCell ref="A2198:A2199"/>
    <mergeCell ref="B2198:B2199"/>
    <mergeCell ref="C2198:C2199"/>
    <mergeCell ref="A2200:A2201"/>
    <mergeCell ref="B2200:B2201"/>
    <mergeCell ref="C2200:C2201"/>
    <mergeCell ref="A2202:A2203"/>
    <mergeCell ref="B2202:B2203"/>
    <mergeCell ref="C2202:C2203"/>
    <mergeCell ref="A2204:A2205"/>
    <mergeCell ref="B2204:B2205"/>
    <mergeCell ref="C2204:C2205"/>
    <mergeCell ref="A2206:A2207"/>
    <mergeCell ref="B2206:B2207"/>
    <mergeCell ref="C2206:C2207"/>
    <mergeCell ref="A2184:A2185"/>
    <mergeCell ref="B2184:B2185"/>
    <mergeCell ref="C2184:C2185"/>
    <mergeCell ref="A2186:A2187"/>
    <mergeCell ref="B2186:B2187"/>
    <mergeCell ref="C2186:C2187"/>
    <mergeCell ref="A2188:A2189"/>
    <mergeCell ref="B2188:B2189"/>
    <mergeCell ref="C2188:C2189"/>
    <mergeCell ref="A2190:A2191"/>
    <mergeCell ref="B2190:B2191"/>
    <mergeCell ref="C2190:C2191"/>
    <mergeCell ref="A2192:A2193"/>
    <mergeCell ref="B2192:B2193"/>
    <mergeCell ref="C2192:C2193"/>
    <mergeCell ref="A2194:A2195"/>
    <mergeCell ref="B2194:B2195"/>
    <mergeCell ref="C2194:C2195"/>
    <mergeCell ref="A2172:A2173"/>
    <mergeCell ref="B2172:B2173"/>
    <mergeCell ref="C2172:C2173"/>
    <mergeCell ref="A2174:A2175"/>
    <mergeCell ref="B2174:B2175"/>
    <mergeCell ref="C2174:C2175"/>
    <mergeCell ref="A2176:A2177"/>
    <mergeCell ref="B2176:B2177"/>
    <mergeCell ref="C2176:C2177"/>
    <mergeCell ref="A2178:A2179"/>
    <mergeCell ref="B2178:B2179"/>
    <mergeCell ref="C2178:C2179"/>
    <mergeCell ref="A2180:A2181"/>
    <mergeCell ref="B2180:B2181"/>
    <mergeCell ref="C2180:C2181"/>
    <mergeCell ref="A2182:A2183"/>
    <mergeCell ref="B2182:B2183"/>
    <mergeCell ref="C2182:C2183"/>
    <mergeCell ref="A2160:A2161"/>
    <mergeCell ref="B2160:B2161"/>
    <mergeCell ref="C2160:C2161"/>
    <mergeCell ref="A2162:A2163"/>
    <mergeCell ref="B2162:B2163"/>
    <mergeCell ref="C2162:C2163"/>
    <mergeCell ref="A2164:A2165"/>
    <mergeCell ref="B2164:B2165"/>
    <mergeCell ref="C2164:C2165"/>
    <mergeCell ref="A2166:A2167"/>
    <mergeCell ref="B2166:B2167"/>
    <mergeCell ref="C2166:C2167"/>
    <mergeCell ref="A2168:A2169"/>
    <mergeCell ref="B2168:B2169"/>
    <mergeCell ref="C2168:C2169"/>
    <mergeCell ref="A2170:A2171"/>
    <mergeCell ref="B2170:B2171"/>
    <mergeCell ref="C2170:C2171"/>
    <mergeCell ref="A2148:A2149"/>
    <mergeCell ref="B2148:B2149"/>
    <mergeCell ref="C2148:C2149"/>
    <mergeCell ref="A2150:A2151"/>
    <mergeCell ref="B2150:B2151"/>
    <mergeCell ref="C2150:C2151"/>
    <mergeCell ref="A2152:A2153"/>
    <mergeCell ref="B2152:B2153"/>
    <mergeCell ref="C2152:C2153"/>
    <mergeCell ref="A2154:A2155"/>
    <mergeCell ref="B2154:B2155"/>
    <mergeCell ref="C2154:C2155"/>
    <mergeCell ref="A2156:A2157"/>
    <mergeCell ref="B2156:B2157"/>
    <mergeCell ref="C2156:C2157"/>
    <mergeCell ref="A2158:A2159"/>
    <mergeCell ref="B2158:B2159"/>
    <mergeCell ref="C2158:C2159"/>
    <mergeCell ref="A2136:A2137"/>
    <mergeCell ref="B2136:B2137"/>
    <mergeCell ref="C2136:C2137"/>
    <mergeCell ref="A2138:A2139"/>
    <mergeCell ref="B2138:B2139"/>
    <mergeCell ref="C2138:C2139"/>
    <mergeCell ref="A2140:A2141"/>
    <mergeCell ref="B2140:B2141"/>
    <mergeCell ref="C2140:C2141"/>
    <mergeCell ref="A2142:A2143"/>
    <mergeCell ref="B2142:B2143"/>
    <mergeCell ref="C2142:C2143"/>
    <mergeCell ref="A2144:A2145"/>
    <mergeCell ref="B2144:B2145"/>
    <mergeCell ref="C2144:C2145"/>
    <mergeCell ref="A2146:A2147"/>
    <mergeCell ref="B2146:B2147"/>
    <mergeCell ref="C2146:C2147"/>
    <mergeCell ref="A2124:A2125"/>
    <mergeCell ref="B2124:B2125"/>
    <mergeCell ref="C2124:C2125"/>
    <mergeCell ref="A2126:A2127"/>
    <mergeCell ref="B2126:B2127"/>
    <mergeCell ref="C2126:C2127"/>
    <mergeCell ref="A2128:A2129"/>
    <mergeCell ref="B2128:B2129"/>
    <mergeCell ref="C2128:C2129"/>
    <mergeCell ref="A2130:A2131"/>
    <mergeCell ref="B2130:B2131"/>
    <mergeCell ref="C2130:C2131"/>
    <mergeCell ref="A2132:A2133"/>
    <mergeCell ref="B2132:B2133"/>
    <mergeCell ref="C2132:C2133"/>
    <mergeCell ref="A2134:A2135"/>
    <mergeCell ref="B2134:B2135"/>
    <mergeCell ref="C2134:C2135"/>
    <mergeCell ref="A2112:A2113"/>
    <mergeCell ref="B2112:B2113"/>
    <mergeCell ref="C2112:C2113"/>
    <mergeCell ref="A2114:A2115"/>
    <mergeCell ref="B2114:B2115"/>
    <mergeCell ref="C2114:C2115"/>
    <mergeCell ref="A2116:A2117"/>
    <mergeCell ref="B2116:B2117"/>
    <mergeCell ref="C2116:C2117"/>
    <mergeCell ref="A2118:A2119"/>
    <mergeCell ref="B2118:B2119"/>
    <mergeCell ref="C2118:C2119"/>
    <mergeCell ref="A2120:A2121"/>
    <mergeCell ref="B2120:B2121"/>
    <mergeCell ref="C2120:C2121"/>
    <mergeCell ref="A2122:A2123"/>
    <mergeCell ref="B2122:B2123"/>
    <mergeCell ref="C2122:C2123"/>
    <mergeCell ref="A2100:A2101"/>
    <mergeCell ref="B2100:B2101"/>
    <mergeCell ref="C2100:C2101"/>
    <mergeCell ref="A2102:A2103"/>
    <mergeCell ref="B2102:B2103"/>
    <mergeCell ref="C2102:C2103"/>
    <mergeCell ref="A2104:A2105"/>
    <mergeCell ref="B2104:B2105"/>
    <mergeCell ref="C2104:C2105"/>
    <mergeCell ref="A2106:A2107"/>
    <mergeCell ref="B2106:B2107"/>
    <mergeCell ref="C2106:C2107"/>
    <mergeCell ref="A2108:A2109"/>
    <mergeCell ref="B2108:B2109"/>
    <mergeCell ref="C2108:C2109"/>
    <mergeCell ref="A2110:A2111"/>
    <mergeCell ref="B2110:B2111"/>
    <mergeCell ref="C2110:C2111"/>
    <mergeCell ref="A2088:A2089"/>
    <mergeCell ref="B2088:B2089"/>
    <mergeCell ref="C2088:C2089"/>
    <mergeCell ref="A2090:A2091"/>
    <mergeCell ref="B2090:B2091"/>
    <mergeCell ref="C2090:C2091"/>
    <mergeCell ref="A2092:A2093"/>
    <mergeCell ref="B2092:B2093"/>
    <mergeCell ref="C2092:C2093"/>
    <mergeCell ref="A2094:A2095"/>
    <mergeCell ref="B2094:B2095"/>
    <mergeCell ref="C2094:C2095"/>
    <mergeCell ref="A2096:A2097"/>
    <mergeCell ref="B2096:B2097"/>
    <mergeCell ref="C2096:C2097"/>
    <mergeCell ref="A2098:A2099"/>
    <mergeCell ref="B2098:B2099"/>
    <mergeCell ref="C2098:C2099"/>
    <mergeCell ref="A2076:A2077"/>
    <mergeCell ref="B2076:B2077"/>
    <mergeCell ref="C2076:C2077"/>
    <mergeCell ref="A2078:A2079"/>
    <mergeCell ref="B2078:B2079"/>
    <mergeCell ref="C2078:C2079"/>
    <mergeCell ref="A2080:A2081"/>
    <mergeCell ref="B2080:B2081"/>
    <mergeCell ref="C2080:C2081"/>
    <mergeCell ref="A2082:A2083"/>
    <mergeCell ref="B2082:B2083"/>
    <mergeCell ref="C2082:C2083"/>
    <mergeCell ref="A2084:A2085"/>
    <mergeCell ref="B2084:B2085"/>
    <mergeCell ref="C2084:C2085"/>
    <mergeCell ref="A2086:A2087"/>
    <mergeCell ref="B2086:B2087"/>
    <mergeCell ref="C2086:C2087"/>
    <mergeCell ref="A2064:A2065"/>
    <mergeCell ref="B2064:B2065"/>
    <mergeCell ref="C2064:C2065"/>
    <mergeCell ref="A2066:A2067"/>
    <mergeCell ref="B2066:B2067"/>
    <mergeCell ref="C2066:C2067"/>
    <mergeCell ref="A2068:A2069"/>
    <mergeCell ref="B2068:B2069"/>
    <mergeCell ref="C2068:C2069"/>
    <mergeCell ref="A2070:A2071"/>
    <mergeCell ref="B2070:B2071"/>
    <mergeCell ref="C2070:C2071"/>
    <mergeCell ref="A2072:A2073"/>
    <mergeCell ref="B2072:B2073"/>
    <mergeCell ref="C2072:C2073"/>
    <mergeCell ref="A2074:A2075"/>
    <mergeCell ref="B2074:B2075"/>
    <mergeCell ref="C2074:C2075"/>
    <mergeCell ref="A2052:A2053"/>
    <mergeCell ref="B2052:B2053"/>
    <mergeCell ref="C2052:C2053"/>
    <mergeCell ref="A2054:A2055"/>
    <mergeCell ref="B2054:B2055"/>
    <mergeCell ref="C2054:C2055"/>
    <mergeCell ref="A2056:A2057"/>
    <mergeCell ref="B2056:B2057"/>
    <mergeCell ref="C2056:C2057"/>
    <mergeCell ref="A2058:A2059"/>
    <mergeCell ref="B2058:B2059"/>
    <mergeCell ref="C2058:C2059"/>
    <mergeCell ref="A2060:A2061"/>
    <mergeCell ref="B2060:B2061"/>
    <mergeCell ref="C2060:C2061"/>
    <mergeCell ref="A2062:A2063"/>
    <mergeCell ref="B2062:B2063"/>
    <mergeCell ref="C2062:C2063"/>
    <mergeCell ref="A2040:A2041"/>
    <mergeCell ref="B2040:B2041"/>
    <mergeCell ref="C2040:C2041"/>
    <mergeCell ref="A2042:A2043"/>
    <mergeCell ref="B2042:B2043"/>
    <mergeCell ref="C2042:C2043"/>
    <mergeCell ref="A2044:A2045"/>
    <mergeCell ref="B2044:B2045"/>
    <mergeCell ref="C2044:C2045"/>
    <mergeCell ref="A2046:A2047"/>
    <mergeCell ref="B2046:B2047"/>
    <mergeCell ref="C2046:C2047"/>
    <mergeCell ref="A2048:A2049"/>
    <mergeCell ref="B2048:B2049"/>
    <mergeCell ref="C2048:C2049"/>
    <mergeCell ref="A2050:A2051"/>
    <mergeCell ref="B2050:B2051"/>
    <mergeCell ref="C2050:C2051"/>
    <mergeCell ref="A2028:A2029"/>
    <mergeCell ref="B2028:B2029"/>
    <mergeCell ref="C2028:C2029"/>
    <mergeCell ref="A2030:A2031"/>
    <mergeCell ref="B2030:B2031"/>
    <mergeCell ref="C2030:C2031"/>
    <mergeCell ref="A2032:A2033"/>
    <mergeCell ref="B2032:B2033"/>
    <mergeCell ref="C2032:C2033"/>
    <mergeCell ref="A2034:A2035"/>
    <mergeCell ref="B2034:B2035"/>
    <mergeCell ref="C2034:C2035"/>
    <mergeCell ref="A2036:A2037"/>
    <mergeCell ref="B2036:B2037"/>
    <mergeCell ref="C2036:C2037"/>
    <mergeCell ref="A2038:A2039"/>
    <mergeCell ref="B2038:B2039"/>
    <mergeCell ref="C2038:C2039"/>
    <mergeCell ref="A2016:A2017"/>
    <mergeCell ref="B2016:B2017"/>
    <mergeCell ref="C2016:C2017"/>
    <mergeCell ref="A2018:A2019"/>
    <mergeCell ref="B2018:B2019"/>
    <mergeCell ref="C2018:C2019"/>
    <mergeCell ref="A2020:A2021"/>
    <mergeCell ref="B2020:B2021"/>
    <mergeCell ref="C2020:C2021"/>
    <mergeCell ref="A2022:A2023"/>
    <mergeCell ref="B2022:B2023"/>
    <mergeCell ref="C2022:C2023"/>
    <mergeCell ref="A2024:A2025"/>
    <mergeCell ref="B2024:B2025"/>
    <mergeCell ref="C2024:C2025"/>
    <mergeCell ref="A2026:A2027"/>
    <mergeCell ref="B2026:B2027"/>
    <mergeCell ref="C2026:C2027"/>
    <mergeCell ref="A2004:A2005"/>
    <mergeCell ref="B2004:B2005"/>
    <mergeCell ref="C2004:C2005"/>
    <mergeCell ref="A2006:A2007"/>
    <mergeCell ref="B2006:B2007"/>
    <mergeCell ref="C2006:C2007"/>
    <mergeCell ref="A2008:A2009"/>
    <mergeCell ref="B2008:B2009"/>
    <mergeCell ref="C2008:C2009"/>
    <mergeCell ref="A2010:A2011"/>
    <mergeCell ref="B2010:B2011"/>
    <mergeCell ref="C2010:C2011"/>
    <mergeCell ref="A2012:A2013"/>
    <mergeCell ref="B2012:B2013"/>
    <mergeCell ref="C2012:C2013"/>
    <mergeCell ref="A2014:A2015"/>
    <mergeCell ref="B2014:B2015"/>
    <mergeCell ref="C2014:C2015"/>
    <mergeCell ref="A1992:A1993"/>
    <mergeCell ref="B1992:B1993"/>
    <mergeCell ref="C1992:C1993"/>
    <mergeCell ref="A1994:A1995"/>
    <mergeCell ref="B1994:B1995"/>
    <mergeCell ref="C1994:C1995"/>
    <mergeCell ref="A1996:A1997"/>
    <mergeCell ref="B1996:B1997"/>
    <mergeCell ref="C1996:C1997"/>
    <mergeCell ref="A1998:A1999"/>
    <mergeCell ref="B1998:B1999"/>
    <mergeCell ref="C1998:C1999"/>
    <mergeCell ref="A2000:A2001"/>
    <mergeCell ref="B2000:B2001"/>
    <mergeCell ref="C2000:C2001"/>
    <mergeCell ref="A2002:A2003"/>
    <mergeCell ref="B2002:B2003"/>
    <mergeCell ref="C2002:C2003"/>
    <mergeCell ref="A1980:A1981"/>
    <mergeCell ref="B1980:B1981"/>
    <mergeCell ref="C1980:C1981"/>
    <mergeCell ref="A1982:A1983"/>
    <mergeCell ref="B1982:B1983"/>
    <mergeCell ref="C1982:C1983"/>
    <mergeCell ref="A1984:A1985"/>
    <mergeCell ref="B1984:B1985"/>
    <mergeCell ref="C1984:C1985"/>
    <mergeCell ref="A1986:A1987"/>
    <mergeCell ref="B1986:B1987"/>
    <mergeCell ref="C1986:C1987"/>
    <mergeCell ref="A1988:A1989"/>
    <mergeCell ref="B1988:B1989"/>
    <mergeCell ref="C1988:C1989"/>
    <mergeCell ref="A1990:A1991"/>
    <mergeCell ref="B1990:B1991"/>
    <mergeCell ref="C1990:C1991"/>
    <mergeCell ref="A1968:A1969"/>
    <mergeCell ref="B1968:B1969"/>
    <mergeCell ref="C1968:C1969"/>
    <mergeCell ref="A1970:A1971"/>
    <mergeCell ref="B1970:B1971"/>
    <mergeCell ref="C1970:C1971"/>
    <mergeCell ref="A1972:A1973"/>
    <mergeCell ref="B1972:B1973"/>
    <mergeCell ref="C1972:C1973"/>
    <mergeCell ref="A1974:A1975"/>
    <mergeCell ref="B1974:B1975"/>
    <mergeCell ref="C1974:C1975"/>
    <mergeCell ref="A1976:A1977"/>
    <mergeCell ref="B1976:B1977"/>
    <mergeCell ref="C1976:C1977"/>
    <mergeCell ref="A1978:A1979"/>
    <mergeCell ref="B1978:B1979"/>
    <mergeCell ref="C1978:C1979"/>
    <mergeCell ref="A1956:A1957"/>
    <mergeCell ref="B1956:B1957"/>
    <mergeCell ref="C1956:C1957"/>
    <mergeCell ref="A1958:A1959"/>
    <mergeCell ref="B1958:B1959"/>
    <mergeCell ref="C1958:C1959"/>
    <mergeCell ref="A1960:A1961"/>
    <mergeCell ref="B1960:B1961"/>
    <mergeCell ref="C1960:C1961"/>
    <mergeCell ref="A1962:A1963"/>
    <mergeCell ref="B1962:B1963"/>
    <mergeCell ref="C1962:C1963"/>
    <mergeCell ref="A1964:A1965"/>
    <mergeCell ref="B1964:B1965"/>
    <mergeCell ref="C1964:C1965"/>
    <mergeCell ref="A1966:A1967"/>
    <mergeCell ref="B1966:B1967"/>
    <mergeCell ref="C1966:C1967"/>
    <mergeCell ref="A1944:A1945"/>
    <mergeCell ref="B1944:B1945"/>
    <mergeCell ref="C1944:C1945"/>
    <mergeCell ref="A1946:A1947"/>
    <mergeCell ref="B1946:B1947"/>
    <mergeCell ref="C1946:C1947"/>
    <mergeCell ref="A1948:A1949"/>
    <mergeCell ref="B1948:B1949"/>
    <mergeCell ref="C1948:C1949"/>
    <mergeCell ref="A1950:A1951"/>
    <mergeCell ref="B1950:B1951"/>
    <mergeCell ref="C1950:C1951"/>
    <mergeCell ref="A1952:A1953"/>
    <mergeCell ref="B1952:B1953"/>
    <mergeCell ref="C1952:C1953"/>
    <mergeCell ref="A1954:A1955"/>
    <mergeCell ref="B1954:B1955"/>
    <mergeCell ref="C1954:C1955"/>
    <mergeCell ref="A1932:A1933"/>
    <mergeCell ref="B1932:B1933"/>
    <mergeCell ref="C1932:C1933"/>
    <mergeCell ref="A1934:A1935"/>
    <mergeCell ref="B1934:B1935"/>
    <mergeCell ref="C1934:C1935"/>
    <mergeCell ref="A1936:A1937"/>
    <mergeCell ref="B1936:B1937"/>
    <mergeCell ref="C1936:C1937"/>
    <mergeCell ref="A1938:A1939"/>
    <mergeCell ref="B1938:B1939"/>
    <mergeCell ref="C1938:C1939"/>
    <mergeCell ref="A1940:A1941"/>
    <mergeCell ref="B1940:B1941"/>
    <mergeCell ref="C1940:C1941"/>
    <mergeCell ref="A1942:A1943"/>
    <mergeCell ref="B1942:B1943"/>
    <mergeCell ref="C1942:C1943"/>
    <mergeCell ref="A1920:A1921"/>
    <mergeCell ref="B1920:B1921"/>
    <mergeCell ref="C1920:C1921"/>
    <mergeCell ref="A1922:A1923"/>
    <mergeCell ref="B1922:B1923"/>
    <mergeCell ref="C1922:C1923"/>
    <mergeCell ref="A1924:A1925"/>
    <mergeCell ref="B1924:B1925"/>
    <mergeCell ref="C1924:C1925"/>
    <mergeCell ref="A1926:A1927"/>
    <mergeCell ref="B1926:B1927"/>
    <mergeCell ref="C1926:C1927"/>
    <mergeCell ref="A1928:A1929"/>
    <mergeCell ref="B1928:B1929"/>
    <mergeCell ref="C1928:C1929"/>
    <mergeCell ref="A1930:A1931"/>
    <mergeCell ref="B1930:B1931"/>
    <mergeCell ref="C1930:C1931"/>
    <mergeCell ref="A1908:A1909"/>
    <mergeCell ref="B1908:B1909"/>
    <mergeCell ref="C1908:C1909"/>
    <mergeCell ref="A1910:A1911"/>
    <mergeCell ref="B1910:B1911"/>
    <mergeCell ref="C1910:C1911"/>
    <mergeCell ref="A1912:A1913"/>
    <mergeCell ref="B1912:B1913"/>
    <mergeCell ref="C1912:C1913"/>
    <mergeCell ref="A1914:A1915"/>
    <mergeCell ref="B1914:B1915"/>
    <mergeCell ref="C1914:C1915"/>
    <mergeCell ref="A1916:A1917"/>
    <mergeCell ref="B1916:B1917"/>
    <mergeCell ref="C1916:C1917"/>
    <mergeCell ref="A1918:A1919"/>
    <mergeCell ref="B1918:B1919"/>
    <mergeCell ref="C1918:C1919"/>
    <mergeCell ref="A1896:A1897"/>
    <mergeCell ref="B1896:B1897"/>
    <mergeCell ref="C1896:C1897"/>
    <mergeCell ref="A1898:A1899"/>
    <mergeCell ref="B1898:B1899"/>
    <mergeCell ref="C1898:C1899"/>
    <mergeCell ref="A1900:A1901"/>
    <mergeCell ref="B1900:B1901"/>
    <mergeCell ref="C1900:C1901"/>
    <mergeCell ref="A1902:A1903"/>
    <mergeCell ref="B1902:B1903"/>
    <mergeCell ref="C1902:C1903"/>
    <mergeCell ref="A1904:A1905"/>
    <mergeCell ref="B1904:B1905"/>
    <mergeCell ref="C1904:C1905"/>
    <mergeCell ref="A1906:A1907"/>
    <mergeCell ref="B1906:B1907"/>
    <mergeCell ref="C1906:C1907"/>
    <mergeCell ref="A1884:A1885"/>
    <mergeCell ref="B1884:B1885"/>
    <mergeCell ref="C1884:C1885"/>
    <mergeCell ref="A1886:A1887"/>
    <mergeCell ref="B1886:B1887"/>
    <mergeCell ref="C1886:C1887"/>
    <mergeCell ref="A1888:A1889"/>
    <mergeCell ref="B1888:B1889"/>
    <mergeCell ref="C1888:C1889"/>
    <mergeCell ref="A1890:A1891"/>
    <mergeCell ref="B1890:B1891"/>
    <mergeCell ref="C1890:C1891"/>
    <mergeCell ref="A1892:A1893"/>
    <mergeCell ref="B1892:B1893"/>
    <mergeCell ref="C1892:C1893"/>
    <mergeCell ref="A1894:A1895"/>
    <mergeCell ref="B1894:B1895"/>
    <mergeCell ref="C1894:C1895"/>
    <mergeCell ref="A1872:A1873"/>
    <mergeCell ref="B1872:B1873"/>
    <mergeCell ref="C1872:C1873"/>
    <mergeCell ref="A1874:A1875"/>
    <mergeCell ref="B1874:B1875"/>
    <mergeCell ref="C1874:C1875"/>
    <mergeCell ref="A1876:A1877"/>
    <mergeCell ref="B1876:B1877"/>
    <mergeCell ref="C1876:C1877"/>
    <mergeCell ref="A1878:A1879"/>
    <mergeCell ref="B1878:B1879"/>
    <mergeCell ref="C1878:C1879"/>
    <mergeCell ref="A1880:A1881"/>
    <mergeCell ref="B1880:B1881"/>
    <mergeCell ref="C1880:C1881"/>
    <mergeCell ref="A1882:A1883"/>
    <mergeCell ref="B1882:B1883"/>
    <mergeCell ref="C1882:C1883"/>
    <mergeCell ref="A1860:A1861"/>
    <mergeCell ref="B1860:B1861"/>
    <mergeCell ref="C1860:C1861"/>
    <mergeCell ref="A1862:A1863"/>
    <mergeCell ref="B1862:B1863"/>
    <mergeCell ref="C1862:C1863"/>
    <mergeCell ref="A1864:A1865"/>
    <mergeCell ref="B1864:B1865"/>
    <mergeCell ref="C1864:C1865"/>
    <mergeCell ref="A1866:A1867"/>
    <mergeCell ref="B1866:B1867"/>
    <mergeCell ref="C1866:C1867"/>
    <mergeCell ref="A1868:A1869"/>
    <mergeCell ref="B1868:B1869"/>
    <mergeCell ref="C1868:C1869"/>
    <mergeCell ref="A1870:A1871"/>
    <mergeCell ref="B1870:B1871"/>
    <mergeCell ref="C1870:C1871"/>
    <mergeCell ref="A1848:A1849"/>
    <mergeCell ref="B1848:B1849"/>
    <mergeCell ref="C1848:C1849"/>
    <mergeCell ref="A1850:A1851"/>
    <mergeCell ref="B1850:B1851"/>
    <mergeCell ref="C1850:C1851"/>
    <mergeCell ref="A1852:A1853"/>
    <mergeCell ref="B1852:B1853"/>
    <mergeCell ref="C1852:C1853"/>
    <mergeCell ref="A1854:A1855"/>
    <mergeCell ref="B1854:B1855"/>
    <mergeCell ref="C1854:C1855"/>
    <mergeCell ref="A1856:A1857"/>
    <mergeCell ref="B1856:B1857"/>
    <mergeCell ref="C1856:C1857"/>
    <mergeCell ref="A1858:A1859"/>
    <mergeCell ref="B1858:B1859"/>
    <mergeCell ref="C1858:C1859"/>
    <mergeCell ref="A1836:A1837"/>
    <mergeCell ref="B1836:B1837"/>
    <mergeCell ref="C1836:C1837"/>
    <mergeCell ref="A1838:A1839"/>
    <mergeCell ref="B1838:B1839"/>
    <mergeCell ref="C1838:C1839"/>
    <mergeCell ref="A1840:A1841"/>
    <mergeCell ref="B1840:B1841"/>
    <mergeCell ref="C1840:C1841"/>
    <mergeCell ref="A1842:A1843"/>
    <mergeCell ref="B1842:B1843"/>
    <mergeCell ref="C1842:C1843"/>
    <mergeCell ref="A1844:A1845"/>
    <mergeCell ref="B1844:B1845"/>
    <mergeCell ref="C1844:C1845"/>
    <mergeCell ref="A1846:A1847"/>
    <mergeCell ref="B1846:B1847"/>
    <mergeCell ref="C1846:C1847"/>
    <mergeCell ref="A1824:A1825"/>
    <mergeCell ref="B1824:B1825"/>
    <mergeCell ref="C1824:C1825"/>
    <mergeCell ref="A1826:A1827"/>
    <mergeCell ref="B1826:B1827"/>
    <mergeCell ref="C1826:C1827"/>
    <mergeCell ref="A1828:A1829"/>
    <mergeCell ref="B1828:B1829"/>
    <mergeCell ref="C1828:C1829"/>
    <mergeCell ref="A1830:A1831"/>
    <mergeCell ref="B1830:B1831"/>
    <mergeCell ref="C1830:C1831"/>
    <mergeCell ref="A1832:A1833"/>
    <mergeCell ref="B1832:B1833"/>
    <mergeCell ref="C1832:C1833"/>
    <mergeCell ref="A1834:A1835"/>
    <mergeCell ref="B1834:B1835"/>
    <mergeCell ref="C1834:C1835"/>
    <mergeCell ref="A1812:A1813"/>
    <mergeCell ref="B1812:B1813"/>
    <mergeCell ref="C1812:C1813"/>
    <mergeCell ref="A1814:A1815"/>
    <mergeCell ref="B1814:B1815"/>
    <mergeCell ref="C1814:C1815"/>
    <mergeCell ref="A1816:A1817"/>
    <mergeCell ref="B1816:B1817"/>
    <mergeCell ref="C1816:C1817"/>
    <mergeCell ref="A1818:A1819"/>
    <mergeCell ref="B1818:B1819"/>
    <mergeCell ref="C1818:C1819"/>
    <mergeCell ref="A1820:A1821"/>
    <mergeCell ref="B1820:B1821"/>
    <mergeCell ref="C1820:C1821"/>
    <mergeCell ref="A1822:A1823"/>
    <mergeCell ref="B1822:B1823"/>
    <mergeCell ref="C1822:C1823"/>
    <mergeCell ref="A1800:A1801"/>
    <mergeCell ref="B1800:B1801"/>
    <mergeCell ref="C1800:C1801"/>
    <mergeCell ref="A1802:A1803"/>
    <mergeCell ref="B1802:B1803"/>
    <mergeCell ref="C1802:C1803"/>
    <mergeCell ref="A1804:A1805"/>
    <mergeCell ref="B1804:B1805"/>
    <mergeCell ref="C1804:C1805"/>
    <mergeCell ref="A1806:A1807"/>
    <mergeCell ref="B1806:B1807"/>
    <mergeCell ref="C1806:C1807"/>
    <mergeCell ref="A1808:A1809"/>
    <mergeCell ref="B1808:B1809"/>
    <mergeCell ref="C1808:C1809"/>
    <mergeCell ref="A1810:A1811"/>
    <mergeCell ref="B1810:B1811"/>
    <mergeCell ref="C1810:C1811"/>
    <mergeCell ref="A1788:A1789"/>
    <mergeCell ref="B1788:B1789"/>
    <mergeCell ref="C1788:C1789"/>
    <mergeCell ref="A1790:A1791"/>
    <mergeCell ref="B1790:B1791"/>
    <mergeCell ref="C1790:C1791"/>
    <mergeCell ref="A1792:A1793"/>
    <mergeCell ref="B1792:B1793"/>
    <mergeCell ref="C1792:C1793"/>
    <mergeCell ref="A1794:A1795"/>
    <mergeCell ref="B1794:B1795"/>
    <mergeCell ref="C1794:C1795"/>
    <mergeCell ref="A1796:A1797"/>
    <mergeCell ref="B1796:B1797"/>
    <mergeCell ref="C1796:C1797"/>
    <mergeCell ref="A1798:A1799"/>
    <mergeCell ref="B1798:B1799"/>
    <mergeCell ref="C1798:C1799"/>
    <mergeCell ref="A1776:A1777"/>
    <mergeCell ref="B1776:B1777"/>
    <mergeCell ref="C1776:C1777"/>
    <mergeCell ref="A1778:A1779"/>
    <mergeCell ref="B1778:B1779"/>
    <mergeCell ref="C1778:C1779"/>
    <mergeCell ref="A1780:A1781"/>
    <mergeCell ref="B1780:B1781"/>
    <mergeCell ref="C1780:C1781"/>
    <mergeCell ref="A1782:A1783"/>
    <mergeCell ref="B1782:B1783"/>
    <mergeCell ref="C1782:C1783"/>
    <mergeCell ref="A1784:A1785"/>
    <mergeCell ref="B1784:B1785"/>
    <mergeCell ref="C1784:C1785"/>
    <mergeCell ref="A1786:A1787"/>
    <mergeCell ref="B1786:B1787"/>
    <mergeCell ref="C1786:C1787"/>
    <mergeCell ref="A1764:A1765"/>
    <mergeCell ref="B1764:B1765"/>
    <mergeCell ref="C1764:C1765"/>
    <mergeCell ref="A1766:A1767"/>
    <mergeCell ref="B1766:B1767"/>
    <mergeCell ref="C1766:C1767"/>
    <mergeCell ref="A1768:A1769"/>
    <mergeCell ref="B1768:B1769"/>
    <mergeCell ref="C1768:C1769"/>
    <mergeCell ref="A1770:A1771"/>
    <mergeCell ref="B1770:B1771"/>
    <mergeCell ref="C1770:C1771"/>
    <mergeCell ref="A1772:A1773"/>
    <mergeCell ref="B1772:B1773"/>
    <mergeCell ref="C1772:C1773"/>
    <mergeCell ref="A1774:A1775"/>
    <mergeCell ref="B1774:B1775"/>
    <mergeCell ref="C1774:C1775"/>
    <mergeCell ref="A1752:A1753"/>
    <mergeCell ref="B1752:B1753"/>
    <mergeCell ref="C1752:C1753"/>
    <mergeCell ref="A1754:A1755"/>
    <mergeCell ref="B1754:B1755"/>
    <mergeCell ref="C1754:C1755"/>
    <mergeCell ref="A1756:A1757"/>
    <mergeCell ref="B1756:B1757"/>
    <mergeCell ref="C1756:C1757"/>
    <mergeCell ref="A1758:A1759"/>
    <mergeCell ref="B1758:B1759"/>
    <mergeCell ref="C1758:C1759"/>
    <mergeCell ref="A1760:A1761"/>
    <mergeCell ref="B1760:B1761"/>
    <mergeCell ref="C1760:C1761"/>
    <mergeCell ref="A1762:A1763"/>
    <mergeCell ref="B1762:B1763"/>
    <mergeCell ref="C1762:C1763"/>
    <mergeCell ref="A1740:A1741"/>
    <mergeCell ref="B1740:B1741"/>
    <mergeCell ref="C1740:C1741"/>
    <mergeCell ref="A1742:A1743"/>
    <mergeCell ref="B1742:B1743"/>
    <mergeCell ref="C1742:C1743"/>
    <mergeCell ref="A1744:A1745"/>
    <mergeCell ref="B1744:B1745"/>
    <mergeCell ref="C1744:C1745"/>
    <mergeCell ref="A1746:A1747"/>
    <mergeCell ref="B1746:B1747"/>
    <mergeCell ref="C1746:C1747"/>
    <mergeCell ref="A1748:A1749"/>
    <mergeCell ref="B1748:B1749"/>
    <mergeCell ref="C1748:C1749"/>
    <mergeCell ref="A1750:A1751"/>
    <mergeCell ref="B1750:B1751"/>
    <mergeCell ref="C1750:C1751"/>
    <mergeCell ref="A1728:A1729"/>
    <mergeCell ref="B1728:B1729"/>
    <mergeCell ref="C1728:C1729"/>
    <mergeCell ref="A1730:A1731"/>
    <mergeCell ref="B1730:B1731"/>
    <mergeCell ref="C1730:C1731"/>
    <mergeCell ref="A1732:A1733"/>
    <mergeCell ref="B1732:B1733"/>
    <mergeCell ref="C1732:C1733"/>
    <mergeCell ref="A1734:A1735"/>
    <mergeCell ref="B1734:B1735"/>
    <mergeCell ref="C1734:C1735"/>
    <mergeCell ref="A1736:A1737"/>
    <mergeCell ref="B1736:B1737"/>
    <mergeCell ref="C1736:C1737"/>
    <mergeCell ref="A1738:A1739"/>
    <mergeCell ref="B1738:B1739"/>
    <mergeCell ref="C1738:C1739"/>
    <mergeCell ref="A1716:A1717"/>
    <mergeCell ref="B1716:B1717"/>
    <mergeCell ref="C1716:C1717"/>
    <mergeCell ref="A1718:A1719"/>
    <mergeCell ref="B1718:B1719"/>
    <mergeCell ref="C1718:C1719"/>
    <mergeCell ref="A1720:A1721"/>
    <mergeCell ref="B1720:B1721"/>
    <mergeCell ref="C1720:C1721"/>
    <mergeCell ref="A1722:A1723"/>
    <mergeCell ref="B1722:B1723"/>
    <mergeCell ref="C1722:C1723"/>
    <mergeCell ref="A1724:A1725"/>
    <mergeCell ref="B1724:B1725"/>
    <mergeCell ref="C1724:C1725"/>
    <mergeCell ref="A1726:A1727"/>
    <mergeCell ref="B1726:B1727"/>
    <mergeCell ref="C1726:C1727"/>
    <mergeCell ref="A1704:A1705"/>
    <mergeCell ref="B1704:B1705"/>
    <mergeCell ref="C1704:C1705"/>
    <mergeCell ref="A1706:A1707"/>
    <mergeCell ref="B1706:B1707"/>
    <mergeCell ref="C1706:C1707"/>
    <mergeCell ref="A1708:A1709"/>
    <mergeCell ref="B1708:B1709"/>
    <mergeCell ref="C1708:C1709"/>
    <mergeCell ref="A1710:A1711"/>
    <mergeCell ref="B1710:B1711"/>
    <mergeCell ref="C1710:C1711"/>
    <mergeCell ref="A1712:A1713"/>
    <mergeCell ref="B1712:B1713"/>
    <mergeCell ref="C1712:C1713"/>
    <mergeCell ref="A1714:A1715"/>
    <mergeCell ref="B1714:B1715"/>
    <mergeCell ref="C1714:C1715"/>
    <mergeCell ref="A1692:A1693"/>
    <mergeCell ref="B1692:B1693"/>
    <mergeCell ref="C1692:C1693"/>
    <mergeCell ref="A1694:A1695"/>
    <mergeCell ref="B1694:B1695"/>
    <mergeCell ref="C1694:C1695"/>
    <mergeCell ref="A1696:A1697"/>
    <mergeCell ref="B1696:B1697"/>
    <mergeCell ref="C1696:C1697"/>
    <mergeCell ref="A1698:A1699"/>
    <mergeCell ref="B1698:B1699"/>
    <mergeCell ref="C1698:C1699"/>
    <mergeCell ref="A1700:A1701"/>
    <mergeCell ref="B1700:B1701"/>
    <mergeCell ref="C1700:C1701"/>
    <mergeCell ref="A1702:A1703"/>
    <mergeCell ref="B1702:B1703"/>
    <mergeCell ref="C1702:C1703"/>
    <mergeCell ref="A1680:A1681"/>
    <mergeCell ref="B1680:B1681"/>
    <mergeCell ref="C1680:C1681"/>
    <mergeCell ref="A1682:A1683"/>
    <mergeCell ref="B1682:B1683"/>
    <mergeCell ref="C1682:C1683"/>
    <mergeCell ref="A1684:A1685"/>
    <mergeCell ref="B1684:B1685"/>
    <mergeCell ref="C1684:C1685"/>
    <mergeCell ref="A1686:A1687"/>
    <mergeCell ref="B1686:B1687"/>
    <mergeCell ref="C1686:C1687"/>
    <mergeCell ref="A1688:A1689"/>
    <mergeCell ref="B1688:B1689"/>
    <mergeCell ref="C1688:C1689"/>
    <mergeCell ref="A1690:A1691"/>
    <mergeCell ref="B1690:B1691"/>
    <mergeCell ref="C1690:C1691"/>
    <mergeCell ref="A1668:A1669"/>
    <mergeCell ref="B1668:B1669"/>
    <mergeCell ref="C1668:C1669"/>
    <mergeCell ref="A1670:A1671"/>
    <mergeCell ref="B1670:B1671"/>
    <mergeCell ref="C1670:C1671"/>
    <mergeCell ref="A1672:A1673"/>
    <mergeCell ref="B1672:B1673"/>
    <mergeCell ref="C1672:C1673"/>
    <mergeCell ref="A1674:A1675"/>
    <mergeCell ref="B1674:B1675"/>
    <mergeCell ref="C1674:C1675"/>
    <mergeCell ref="A1676:A1677"/>
    <mergeCell ref="B1676:B1677"/>
    <mergeCell ref="C1676:C1677"/>
    <mergeCell ref="A1678:A1679"/>
    <mergeCell ref="B1678:B1679"/>
    <mergeCell ref="C1678:C1679"/>
    <mergeCell ref="A1656:A1657"/>
    <mergeCell ref="B1656:B1657"/>
    <mergeCell ref="C1656:C1657"/>
    <mergeCell ref="A1658:A1659"/>
    <mergeCell ref="B1658:B1659"/>
    <mergeCell ref="C1658:C1659"/>
    <mergeCell ref="A1660:A1661"/>
    <mergeCell ref="B1660:B1661"/>
    <mergeCell ref="C1660:C1661"/>
    <mergeCell ref="A1662:A1663"/>
    <mergeCell ref="B1662:B1663"/>
    <mergeCell ref="C1662:C1663"/>
    <mergeCell ref="A1664:A1665"/>
    <mergeCell ref="B1664:B1665"/>
    <mergeCell ref="C1664:C1665"/>
    <mergeCell ref="A1666:A1667"/>
    <mergeCell ref="B1666:B1667"/>
    <mergeCell ref="C1666:C1667"/>
    <mergeCell ref="A1644:A1645"/>
    <mergeCell ref="B1644:B1645"/>
    <mergeCell ref="C1644:C1645"/>
    <mergeCell ref="A1646:A1647"/>
    <mergeCell ref="B1646:B1647"/>
    <mergeCell ref="C1646:C1647"/>
    <mergeCell ref="A1648:A1649"/>
    <mergeCell ref="B1648:B1649"/>
    <mergeCell ref="C1648:C1649"/>
    <mergeCell ref="A1650:A1651"/>
    <mergeCell ref="B1650:B1651"/>
    <mergeCell ref="C1650:C1651"/>
    <mergeCell ref="A1652:A1653"/>
    <mergeCell ref="B1652:B1653"/>
    <mergeCell ref="C1652:C1653"/>
    <mergeCell ref="A1654:A1655"/>
    <mergeCell ref="B1654:B1655"/>
    <mergeCell ref="C1654:C1655"/>
    <mergeCell ref="A1632:A1633"/>
    <mergeCell ref="B1632:B1633"/>
    <mergeCell ref="C1632:C1633"/>
    <mergeCell ref="A1634:A1635"/>
    <mergeCell ref="B1634:B1635"/>
    <mergeCell ref="C1634:C1635"/>
    <mergeCell ref="A1636:A1637"/>
    <mergeCell ref="B1636:B1637"/>
    <mergeCell ref="C1636:C1637"/>
    <mergeCell ref="A1638:A1639"/>
    <mergeCell ref="B1638:B1639"/>
    <mergeCell ref="C1638:C1639"/>
    <mergeCell ref="A1640:A1641"/>
    <mergeCell ref="B1640:B1641"/>
    <mergeCell ref="C1640:C1641"/>
    <mergeCell ref="A1642:A1643"/>
    <mergeCell ref="B1642:B1643"/>
    <mergeCell ref="C1642:C1643"/>
    <mergeCell ref="A1620:A1621"/>
    <mergeCell ref="B1620:B1621"/>
    <mergeCell ref="C1620:C1621"/>
    <mergeCell ref="A1622:A1623"/>
    <mergeCell ref="B1622:B1623"/>
    <mergeCell ref="C1622:C1623"/>
    <mergeCell ref="A1624:A1625"/>
    <mergeCell ref="B1624:B1625"/>
    <mergeCell ref="C1624:C1625"/>
    <mergeCell ref="A1626:A1627"/>
    <mergeCell ref="B1626:B1627"/>
    <mergeCell ref="C1626:C1627"/>
    <mergeCell ref="A1628:A1629"/>
    <mergeCell ref="B1628:B1629"/>
    <mergeCell ref="C1628:C1629"/>
    <mergeCell ref="A1630:A1631"/>
    <mergeCell ref="B1630:B1631"/>
    <mergeCell ref="C1630:C1631"/>
    <mergeCell ref="A1608:A1609"/>
    <mergeCell ref="B1608:B1609"/>
    <mergeCell ref="C1608:C1609"/>
    <mergeCell ref="A1610:A1611"/>
    <mergeCell ref="B1610:B1611"/>
    <mergeCell ref="C1610:C1611"/>
    <mergeCell ref="A1612:A1613"/>
    <mergeCell ref="B1612:B1613"/>
    <mergeCell ref="C1612:C1613"/>
    <mergeCell ref="A1614:A1615"/>
    <mergeCell ref="B1614:B1615"/>
    <mergeCell ref="C1614:C1615"/>
    <mergeCell ref="A1616:A1617"/>
    <mergeCell ref="B1616:B1617"/>
    <mergeCell ref="C1616:C1617"/>
    <mergeCell ref="A1618:A1619"/>
    <mergeCell ref="B1618:B1619"/>
    <mergeCell ref="C1618:C1619"/>
    <mergeCell ref="A1596:A1597"/>
    <mergeCell ref="B1596:B1597"/>
    <mergeCell ref="C1596:C1597"/>
    <mergeCell ref="A1598:A1599"/>
    <mergeCell ref="B1598:B1599"/>
    <mergeCell ref="C1598:C1599"/>
    <mergeCell ref="A1600:A1601"/>
    <mergeCell ref="B1600:B1601"/>
    <mergeCell ref="C1600:C1601"/>
    <mergeCell ref="A1602:A1603"/>
    <mergeCell ref="B1602:B1603"/>
    <mergeCell ref="C1602:C1603"/>
    <mergeCell ref="A1604:A1605"/>
    <mergeCell ref="B1604:B1605"/>
    <mergeCell ref="C1604:C1605"/>
    <mergeCell ref="A1606:A1607"/>
    <mergeCell ref="B1606:B1607"/>
    <mergeCell ref="C1606:C1607"/>
    <mergeCell ref="A1584:A1585"/>
    <mergeCell ref="B1584:B1585"/>
    <mergeCell ref="C1584:C1585"/>
    <mergeCell ref="A1586:A1587"/>
    <mergeCell ref="B1586:B1587"/>
    <mergeCell ref="C1586:C1587"/>
    <mergeCell ref="A1588:A1589"/>
    <mergeCell ref="B1588:B1589"/>
    <mergeCell ref="C1588:C1589"/>
    <mergeCell ref="A1590:A1591"/>
    <mergeCell ref="B1590:B1591"/>
    <mergeCell ref="C1590:C1591"/>
    <mergeCell ref="A1592:A1593"/>
    <mergeCell ref="B1592:B1593"/>
    <mergeCell ref="C1592:C1593"/>
    <mergeCell ref="A1594:A1595"/>
    <mergeCell ref="B1594:B1595"/>
    <mergeCell ref="C1594:C1595"/>
    <mergeCell ref="A1572:A1573"/>
    <mergeCell ref="B1572:B1573"/>
    <mergeCell ref="C1572:C1573"/>
    <mergeCell ref="A1574:A1575"/>
    <mergeCell ref="B1574:B1575"/>
    <mergeCell ref="C1574:C1575"/>
    <mergeCell ref="A1576:A1577"/>
    <mergeCell ref="B1576:B1577"/>
    <mergeCell ref="C1576:C1577"/>
    <mergeCell ref="A1578:A1579"/>
    <mergeCell ref="B1578:B1579"/>
    <mergeCell ref="C1578:C1579"/>
    <mergeCell ref="A1580:A1581"/>
    <mergeCell ref="B1580:B1581"/>
    <mergeCell ref="C1580:C1581"/>
    <mergeCell ref="A1582:A1583"/>
    <mergeCell ref="B1582:B1583"/>
    <mergeCell ref="C1582:C1583"/>
    <mergeCell ref="A1560:A1561"/>
    <mergeCell ref="B1560:B1561"/>
    <mergeCell ref="C1560:C1561"/>
    <mergeCell ref="A1562:A1563"/>
    <mergeCell ref="B1562:B1563"/>
    <mergeCell ref="C1562:C1563"/>
    <mergeCell ref="A1564:A1565"/>
    <mergeCell ref="B1564:B1565"/>
    <mergeCell ref="C1564:C1565"/>
    <mergeCell ref="A1566:A1567"/>
    <mergeCell ref="B1566:B1567"/>
    <mergeCell ref="C1566:C1567"/>
    <mergeCell ref="A1568:A1569"/>
    <mergeCell ref="B1568:B1569"/>
    <mergeCell ref="C1568:C1569"/>
    <mergeCell ref="A1570:A1571"/>
    <mergeCell ref="B1570:B1571"/>
    <mergeCell ref="C1570:C1571"/>
    <mergeCell ref="A1548:A1549"/>
    <mergeCell ref="B1548:B1549"/>
    <mergeCell ref="C1548:C1549"/>
    <mergeCell ref="A1550:A1551"/>
    <mergeCell ref="B1550:B1551"/>
    <mergeCell ref="C1550:C1551"/>
    <mergeCell ref="A1552:A1553"/>
    <mergeCell ref="B1552:B1553"/>
    <mergeCell ref="C1552:C1553"/>
    <mergeCell ref="A1554:A1555"/>
    <mergeCell ref="B1554:B1555"/>
    <mergeCell ref="C1554:C1555"/>
    <mergeCell ref="A1556:A1557"/>
    <mergeCell ref="B1556:B1557"/>
    <mergeCell ref="C1556:C1557"/>
    <mergeCell ref="A1558:A1559"/>
    <mergeCell ref="B1558:B1559"/>
    <mergeCell ref="C1558:C1559"/>
    <mergeCell ref="A1536:A1537"/>
    <mergeCell ref="B1536:B1537"/>
    <mergeCell ref="C1536:C1537"/>
    <mergeCell ref="A1538:A1539"/>
    <mergeCell ref="B1538:B1539"/>
    <mergeCell ref="C1538:C1539"/>
    <mergeCell ref="A1540:A1541"/>
    <mergeCell ref="B1540:B1541"/>
    <mergeCell ref="C1540:C1541"/>
    <mergeCell ref="A1542:A1543"/>
    <mergeCell ref="B1542:B1543"/>
    <mergeCell ref="C1542:C1543"/>
    <mergeCell ref="A1544:A1545"/>
    <mergeCell ref="B1544:B1545"/>
    <mergeCell ref="C1544:C1545"/>
    <mergeCell ref="A1546:A1547"/>
    <mergeCell ref="B1546:B1547"/>
    <mergeCell ref="C1546:C1547"/>
    <mergeCell ref="A1524:A1525"/>
    <mergeCell ref="B1524:B1525"/>
    <mergeCell ref="C1524:C1525"/>
    <mergeCell ref="A1526:A1527"/>
    <mergeCell ref="B1526:B1527"/>
    <mergeCell ref="C1526:C1527"/>
    <mergeCell ref="A1528:A1529"/>
    <mergeCell ref="B1528:B1529"/>
    <mergeCell ref="C1528:C1529"/>
    <mergeCell ref="A1530:A1531"/>
    <mergeCell ref="B1530:B1531"/>
    <mergeCell ref="C1530:C1531"/>
    <mergeCell ref="A1532:A1533"/>
    <mergeCell ref="B1532:B1533"/>
    <mergeCell ref="C1532:C1533"/>
    <mergeCell ref="A1534:A1535"/>
    <mergeCell ref="B1534:B1535"/>
    <mergeCell ref="C1534:C1535"/>
    <mergeCell ref="A1512:A1513"/>
    <mergeCell ref="B1512:B1513"/>
    <mergeCell ref="C1512:C1513"/>
    <mergeCell ref="A1514:A1515"/>
    <mergeCell ref="B1514:B1515"/>
    <mergeCell ref="C1514:C1515"/>
    <mergeCell ref="A1516:A1517"/>
    <mergeCell ref="B1516:B1517"/>
    <mergeCell ref="C1516:C1517"/>
    <mergeCell ref="A1518:A1519"/>
    <mergeCell ref="B1518:B1519"/>
    <mergeCell ref="C1518:C1519"/>
    <mergeCell ref="A1520:A1521"/>
    <mergeCell ref="B1520:B1521"/>
    <mergeCell ref="C1520:C1521"/>
    <mergeCell ref="A1522:A1523"/>
    <mergeCell ref="B1522:B1523"/>
    <mergeCell ref="C1522:C1523"/>
    <mergeCell ref="A1500:A1501"/>
    <mergeCell ref="B1500:B1501"/>
    <mergeCell ref="C1500:C1501"/>
    <mergeCell ref="A1502:A1503"/>
    <mergeCell ref="B1502:B1503"/>
    <mergeCell ref="C1502:C1503"/>
    <mergeCell ref="A1504:A1505"/>
    <mergeCell ref="B1504:B1505"/>
    <mergeCell ref="C1504:C1505"/>
    <mergeCell ref="A1506:A1507"/>
    <mergeCell ref="B1506:B1507"/>
    <mergeCell ref="C1506:C1507"/>
    <mergeCell ref="A1508:A1509"/>
    <mergeCell ref="B1508:B1509"/>
    <mergeCell ref="C1508:C1509"/>
    <mergeCell ref="A1510:A1511"/>
    <mergeCell ref="B1510:B1511"/>
    <mergeCell ref="C1510:C1511"/>
    <mergeCell ref="D760:D761"/>
    <mergeCell ref="E760:E761"/>
    <mergeCell ref="F760:F761"/>
    <mergeCell ref="D762:D763"/>
    <mergeCell ref="E762:E763"/>
    <mergeCell ref="F762:F763"/>
    <mergeCell ref="A1494:A1495"/>
    <mergeCell ref="B1494:B1495"/>
    <mergeCell ref="C1494:C1495"/>
    <mergeCell ref="A1496:A1497"/>
    <mergeCell ref="B1496:B1497"/>
    <mergeCell ref="C1496:C1497"/>
    <mergeCell ref="A1498:A1499"/>
    <mergeCell ref="B1498:B1499"/>
    <mergeCell ref="C1498:C1499"/>
    <mergeCell ref="A762:A763"/>
    <mergeCell ref="B762:B763"/>
    <mergeCell ref="C762:C763"/>
    <mergeCell ref="D748:D749"/>
    <mergeCell ref="E748:E749"/>
    <mergeCell ref="F748:F749"/>
    <mergeCell ref="D750:D751"/>
    <mergeCell ref="E750:E751"/>
    <mergeCell ref="F750:F751"/>
    <mergeCell ref="D752:D753"/>
    <mergeCell ref="E752:E753"/>
    <mergeCell ref="F752:F753"/>
    <mergeCell ref="D754:D755"/>
    <mergeCell ref="E754:E755"/>
    <mergeCell ref="F754:F755"/>
    <mergeCell ref="D756:D757"/>
    <mergeCell ref="E756:E757"/>
    <mergeCell ref="F756:F757"/>
    <mergeCell ref="D758:D759"/>
    <mergeCell ref="E758:E759"/>
    <mergeCell ref="F758:F759"/>
    <mergeCell ref="D736:D737"/>
    <mergeCell ref="E736:E737"/>
    <mergeCell ref="F736:F737"/>
    <mergeCell ref="D738:D739"/>
    <mergeCell ref="E738:E739"/>
    <mergeCell ref="F738:F739"/>
    <mergeCell ref="D740:D741"/>
    <mergeCell ref="E740:E741"/>
    <mergeCell ref="F740:F741"/>
    <mergeCell ref="D742:D743"/>
    <mergeCell ref="E742:E743"/>
    <mergeCell ref="F742:F743"/>
    <mergeCell ref="D744:D745"/>
    <mergeCell ref="E744:E745"/>
    <mergeCell ref="F744:F745"/>
    <mergeCell ref="D746:D747"/>
    <mergeCell ref="E746:E747"/>
    <mergeCell ref="F746:F747"/>
    <mergeCell ref="D724:D725"/>
    <mergeCell ref="E724:E725"/>
    <mergeCell ref="F724:F725"/>
    <mergeCell ref="D726:D727"/>
    <mergeCell ref="E726:E727"/>
    <mergeCell ref="F726:F727"/>
    <mergeCell ref="D728:D729"/>
    <mergeCell ref="E728:E729"/>
    <mergeCell ref="F728:F729"/>
    <mergeCell ref="D730:D731"/>
    <mergeCell ref="E730:E731"/>
    <mergeCell ref="F730:F731"/>
    <mergeCell ref="D732:D733"/>
    <mergeCell ref="E732:E733"/>
    <mergeCell ref="F732:F733"/>
    <mergeCell ref="D734:D735"/>
    <mergeCell ref="E734:E735"/>
    <mergeCell ref="F734:F735"/>
    <mergeCell ref="D712:D713"/>
    <mergeCell ref="E712:E713"/>
    <mergeCell ref="F712:F713"/>
    <mergeCell ref="D714:D715"/>
    <mergeCell ref="E714:E715"/>
    <mergeCell ref="F714:F715"/>
    <mergeCell ref="D716:D717"/>
    <mergeCell ref="E716:E717"/>
    <mergeCell ref="F716:F717"/>
    <mergeCell ref="D718:D719"/>
    <mergeCell ref="E718:E719"/>
    <mergeCell ref="F718:F719"/>
    <mergeCell ref="D720:D721"/>
    <mergeCell ref="E720:E721"/>
    <mergeCell ref="F720:F721"/>
    <mergeCell ref="D722:D723"/>
    <mergeCell ref="E722:E723"/>
    <mergeCell ref="F722:F723"/>
    <mergeCell ref="D699:D700"/>
    <mergeCell ref="E699:E700"/>
    <mergeCell ref="F699:F700"/>
    <mergeCell ref="D702:D703"/>
    <mergeCell ref="E702:E703"/>
    <mergeCell ref="F702:F703"/>
    <mergeCell ref="D704:D705"/>
    <mergeCell ref="E704:E705"/>
    <mergeCell ref="F704:F705"/>
    <mergeCell ref="D706:D707"/>
    <mergeCell ref="E706:E707"/>
    <mergeCell ref="F706:F707"/>
    <mergeCell ref="D708:D709"/>
    <mergeCell ref="E708:E709"/>
    <mergeCell ref="F708:F709"/>
    <mergeCell ref="D710:D711"/>
    <mergeCell ref="E710:E711"/>
    <mergeCell ref="F710:F711"/>
    <mergeCell ref="D687:D688"/>
    <mergeCell ref="E687:E688"/>
    <mergeCell ref="F687:F688"/>
    <mergeCell ref="D689:D690"/>
    <mergeCell ref="E689:E690"/>
    <mergeCell ref="F689:F690"/>
    <mergeCell ref="D691:D692"/>
    <mergeCell ref="E691:E692"/>
    <mergeCell ref="F691:F692"/>
    <mergeCell ref="D693:D694"/>
    <mergeCell ref="E693:E694"/>
    <mergeCell ref="F693:F694"/>
    <mergeCell ref="D695:D696"/>
    <mergeCell ref="E695:E696"/>
    <mergeCell ref="F695:F696"/>
    <mergeCell ref="D697:D698"/>
    <mergeCell ref="E697:E698"/>
    <mergeCell ref="F697:F698"/>
    <mergeCell ref="D675:D676"/>
    <mergeCell ref="E675:E676"/>
    <mergeCell ref="F675:F676"/>
    <mergeCell ref="D677:D678"/>
    <mergeCell ref="E677:E678"/>
    <mergeCell ref="F677:F678"/>
    <mergeCell ref="D679:D680"/>
    <mergeCell ref="E679:E680"/>
    <mergeCell ref="F679:F680"/>
    <mergeCell ref="D681:D682"/>
    <mergeCell ref="E681:E682"/>
    <mergeCell ref="F681:F682"/>
    <mergeCell ref="D683:D684"/>
    <mergeCell ref="E683:E684"/>
    <mergeCell ref="F683:F684"/>
    <mergeCell ref="D685:D686"/>
    <mergeCell ref="E685:E686"/>
    <mergeCell ref="F685:F686"/>
    <mergeCell ref="D663:D664"/>
    <mergeCell ref="E663:E664"/>
    <mergeCell ref="F663:F664"/>
    <mergeCell ref="D665:D666"/>
    <mergeCell ref="E665:E666"/>
    <mergeCell ref="F665:F666"/>
    <mergeCell ref="D667:D668"/>
    <mergeCell ref="E667:E668"/>
    <mergeCell ref="F667:F668"/>
    <mergeCell ref="D669:D670"/>
    <mergeCell ref="E669:E670"/>
    <mergeCell ref="F669:F670"/>
    <mergeCell ref="D671:D672"/>
    <mergeCell ref="E671:E672"/>
    <mergeCell ref="F671:F672"/>
    <mergeCell ref="D673:D674"/>
    <mergeCell ref="E673:E674"/>
    <mergeCell ref="F673:F674"/>
    <mergeCell ref="D651:D652"/>
    <mergeCell ref="E651:E652"/>
    <mergeCell ref="F651:F652"/>
    <mergeCell ref="D653:D654"/>
    <mergeCell ref="E653:E654"/>
    <mergeCell ref="F653:F654"/>
    <mergeCell ref="D655:D656"/>
    <mergeCell ref="E655:E656"/>
    <mergeCell ref="F655:F656"/>
    <mergeCell ref="D657:D658"/>
    <mergeCell ref="E657:E658"/>
    <mergeCell ref="F657:F658"/>
    <mergeCell ref="D659:D660"/>
    <mergeCell ref="E659:E660"/>
    <mergeCell ref="F659:F660"/>
    <mergeCell ref="D661:D662"/>
    <mergeCell ref="E661:E662"/>
    <mergeCell ref="F661:F662"/>
    <mergeCell ref="D638:D639"/>
    <mergeCell ref="E638:E639"/>
    <mergeCell ref="F638:F639"/>
    <mergeCell ref="D641:D642"/>
    <mergeCell ref="E641:E642"/>
    <mergeCell ref="F641:F642"/>
    <mergeCell ref="D643:D644"/>
    <mergeCell ref="E643:E644"/>
    <mergeCell ref="F643:F644"/>
    <mergeCell ref="D645:D646"/>
    <mergeCell ref="E645:E646"/>
    <mergeCell ref="F645:F646"/>
    <mergeCell ref="D647:D648"/>
    <mergeCell ref="E647:E648"/>
    <mergeCell ref="F647:F648"/>
    <mergeCell ref="D649:D650"/>
    <mergeCell ref="E649:E650"/>
    <mergeCell ref="F649:F650"/>
    <mergeCell ref="D626:D627"/>
    <mergeCell ref="E626:E627"/>
    <mergeCell ref="F626:F627"/>
    <mergeCell ref="D628:D629"/>
    <mergeCell ref="E628:E629"/>
    <mergeCell ref="F628:F629"/>
    <mergeCell ref="D630:D631"/>
    <mergeCell ref="E630:E631"/>
    <mergeCell ref="F630:F631"/>
    <mergeCell ref="D632:D633"/>
    <mergeCell ref="E632:E633"/>
    <mergeCell ref="F632:F633"/>
    <mergeCell ref="D634:D635"/>
    <mergeCell ref="E634:E635"/>
    <mergeCell ref="F634:F635"/>
    <mergeCell ref="D636:D637"/>
    <mergeCell ref="E636:E637"/>
    <mergeCell ref="F636:F637"/>
    <mergeCell ref="D614:D615"/>
    <mergeCell ref="E614:E615"/>
    <mergeCell ref="F614:F615"/>
    <mergeCell ref="D616:D617"/>
    <mergeCell ref="E616:E617"/>
    <mergeCell ref="F616:F617"/>
    <mergeCell ref="D618:D619"/>
    <mergeCell ref="E618:E619"/>
    <mergeCell ref="F618:F619"/>
    <mergeCell ref="D620:D621"/>
    <mergeCell ref="E620:E621"/>
    <mergeCell ref="F620:F621"/>
    <mergeCell ref="D622:D623"/>
    <mergeCell ref="E622:E623"/>
    <mergeCell ref="F622:F623"/>
    <mergeCell ref="D624:D625"/>
    <mergeCell ref="E624:E625"/>
    <mergeCell ref="F624:F625"/>
    <mergeCell ref="D602:D603"/>
    <mergeCell ref="E602:E603"/>
    <mergeCell ref="F602:F603"/>
    <mergeCell ref="D604:D605"/>
    <mergeCell ref="E604:E605"/>
    <mergeCell ref="F604:F605"/>
    <mergeCell ref="D606:D607"/>
    <mergeCell ref="E606:E607"/>
    <mergeCell ref="F606:F607"/>
    <mergeCell ref="D608:D609"/>
    <mergeCell ref="E608:E609"/>
    <mergeCell ref="F608:F609"/>
    <mergeCell ref="D610:D611"/>
    <mergeCell ref="E610:E611"/>
    <mergeCell ref="F610:F611"/>
    <mergeCell ref="D612:D613"/>
    <mergeCell ref="E612:E613"/>
    <mergeCell ref="F612:F613"/>
    <mergeCell ref="D590:D591"/>
    <mergeCell ref="E590:E591"/>
    <mergeCell ref="F590:F591"/>
    <mergeCell ref="D592:D593"/>
    <mergeCell ref="E592:E593"/>
    <mergeCell ref="F592:F593"/>
    <mergeCell ref="D594:D595"/>
    <mergeCell ref="E594:E595"/>
    <mergeCell ref="F594:F595"/>
    <mergeCell ref="D596:D597"/>
    <mergeCell ref="E596:E597"/>
    <mergeCell ref="F596:F597"/>
    <mergeCell ref="D598:D599"/>
    <mergeCell ref="E598:E599"/>
    <mergeCell ref="F598:F599"/>
    <mergeCell ref="D600:D601"/>
    <mergeCell ref="E600:E601"/>
    <mergeCell ref="F600:F601"/>
    <mergeCell ref="D578:D579"/>
    <mergeCell ref="E578:E579"/>
    <mergeCell ref="F578:F579"/>
    <mergeCell ref="D580:D581"/>
    <mergeCell ref="E580:E581"/>
    <mergeCell ref="F580:F581"/>
    <mergeCell ref="D582:D583"/>
    <mergeCell ref="E582:E583"/>
    <mergeCell ref="F582:F583"/>
    <mergeCell ref="D584:D585"/>
    <mergeCell ref="E584:E585"/>
    <mergeCell ref="F584:F585"/>
    <mergeCell ref="D586:D587"/>
    <mergeCell ref="E586:E587"/>
    <mergeCell ref="F586:F587"/>
    <mergeCell ref="D588:D589"/>
    <mergeCell ref="E588:E589"/>
    <mergeCell ref="F588:F589"/>
    <mergeCell ref="D565:D566"/>
    <mergeCell ref="E565:E566"/>
    <mergeCell ref="F565:F566"/>
    <mergeCell ref="D567:D568"/>
    <mergeCell ref="E567:E568"/>
    <mergeCell ref="F567:F568"/>
    <mergeCell ref="D569:D570"/>
    <mergeCell ref="E569:E570"/>
    <mergeCell ref="F569:F570"/>
    <mergeCell ref="D571:D572"/>
    <mergeCell ref="E571:E572"/>
    <mergeCell ref="F571:F572"/>
    <mergeCell ref="D573:D574"/>
    <mergeCell ref="E573:E574"/>
    <mergeCell ref="F573:F574"/>
    <mergeCell ref="D575:D576"/>
    <mergeCell ref="E575:E576"/>
    <mergeCell ref="F575:F576"/>
    <mergeCell ref="D553:D554"/>
    <mergeCell ref="E553:E554"/>
    <mergeCell ref="F553:F554"/>
    <mergeCell ref="D555:D556"/>
    <mergeCell ref="E555:E556"/>
    <mergeCell ref="F555:F556"/>
    <mergeCell ref="D557:D558"/>
    <mergeCell ref="E557:E558"/>
    <mergeCell ref="F557:F558"/>
    <mergeCell ref="D559:D560"/>
    <mergeCell ref="E559:E560"/>
    <mergeCell ref="F559:F560"/>
    <mergeCell ref="D561:D562"/>
    <mergeCell ref="E561:E562"/>
    <mergeCell ref="F561:F562"/>
    <mergeCell ref="D563:D564"/>
    <mergeCell ref="E563:E564"/>
    <mergeCell ref="F563:F564"/>
    <mergeCell ref="D541:D542"/>
    <mergeCell ref="E541:E542"/>
    <mergeCell ref="F541:F542"/>
    <mergeCell ref="D543:D544"/>
    <mergeCell ref="E543:E544"/>
    <mergeCell ref="F543:F544"/>
    <mergeCell ref="D545:D546"/>
    <mergeCell ref="E545:E546"/>
    <mergeCell ref="F545:F546"/>
    <mergeCell ref="D547:D548"/>
    <mergeCell ref="E547:E548"/>
    <mergeCell ref="F547:F548"/>
    <mergeCell ref="D549:D550"/>
    <mergeCell ref="E549:E550"/>
    <mergeCell ref="F549:F550"/>
    <mergeCell ref="D551:D552"/>
    <mergeCell ref="E551:E552"/>
    <mergeCell ref="F551:F552"/>
    <mergeCell ref="D529:D530"/>
    <mergeCell ref="E529:E530"/>
    <mergeCell ref="F529:F530"/>
    <mergeCell ref="D531:D532"/>
    <mergeCell ref="E531:E532"/>
    <mergeCell ref="F531:F532"/>
    <mergeCell ref="D533:D534"/>
    <mergeCell ref="E533:E534"/>
    <mergeCell ref="F533:F534"/>
    <mergeCell ref="D535:D536"/>
    <mergeCell ref="E535:E536"/>
    <mergeCell ref="F535:F536"/>
    <mergeCell ref="D537:D538"/>
    <mergeCell ref="E537:E538"/>
    <mergeCell ref="F537:F538"/>
    <mergeCell ref="D539:D540"/>
    <mergeCell ref="E539:E540"/>
    <mergeCell ref="F539:F540"/>
    <mergeCell ref="D517:D518"/>
    <mergeCell ref="E517:E518"/>
    <mergeCell ref="F517:F518"/>
    <mergeCell ref="D519:D520"/>
    <mergeCell ref="E519:E520"/>
    <mergeCell ref="F519:F520"/>
    <mergeCell ref="D521:D522"/>
    <mergeCell ref="E521:E522"/>
    <mergeCell ref="F521:F522"/>
    <mergeCell ref="D523:D524"/>
    <mergeCell ref="E523:E524"/>
    <mergeCell ref="F523:F524"/>
    <mergeCell ref="D525:D526"/>
    <mergeCell ref="E525:E526"/>
    <mergeCell ref="F525:F526"/>
    <mergeCell ref="D527:D528"/>
    <mergeCell ref="E527:E528"/>
    <mergeCell ref="F527:F528"/>
    <mergeCell ref="D504:D505"/>
    <mergeCell ref="E504:E505"/>
    <mergeCell ref="F504:F505"/>
    <mergeCell ref="D506:D507"/>
    <mergeCell ref="E506:E507"/>
    <mergeCell ref="F506:F507"/>
    <mergeCell ref="D508:D509"/>
    <mergeCell ref="E508:E509"/>
    <mergeCell ref="F508:F509"/>
    <mergeCell ref="D510:D511"/>
    <mergeCell ref="E510:E511"/>
    <mergeCell ref="F510:F511"/>
    <mergeCell ref="D512:D513"/>
    <mergeCell ref="E512:E513"/>
    <mergeCell ref="F512:F513"/>
    <mergeCell ref="D514:D515"/>
    <mergeCell ref="E514:E515"/>
    <mergeCell ref="F514:F515"/>
    <mergeCell ref="D492:D493"/>
    <mergeCell ref="E492:E493"/>
    <mergeCell ref="F492:F493"/>
    <mergeCell ref="D494:D495"/>
    <mergeCell ref="E494:E495"/>
    <mergeCell ref="F494:F495"/>
    <mergeCell ref="D496:D497"/>
    <mergeCell ref="E496:E497"/>
    <mergeCell ref="F496:F497"/>
    <mergeCell ref="D498:D499"/>
    <mergeCell ref="E498:E499"/>
    <mergeCell ref="F498:F499"/>
    <mergeCell ref="D500:D501"/>
    <mergeCell ref="E500:E501"/>
    <mergeCell ref="F500:F501"/>
    <mergeCell ref="D502:D503"/>
    <mergeCell ref="E502:E503"/>
    <mergeCell ref="F502:F503"/>
    <mergeCell ref="D480:D481"/>
    <mergeCell ref="E480:E481"/>
    <mergeCell ref="F480:F481"/>
    <mergeCell ref="D482:D483"/>
    <mergeCell ref="E482:E483"/>
    <mergeCell ref="F482:F483"/>
    <mergeCell ref="D484:D485"/>
    <mergeCell ref="E484:E485"/>
    <mergeCell ref="F484:F485"/>
    <mergeCell ref="D486:D487"/>
    <mergeCell ref="E486:E487"/>
    <mergeCell ref="F486:F487"/>
    <mergeCell ref="D488:D489"/>
    <mergeCell ref="E488:E489"/>
    <mergeCell ref="F488:F489"/>
    <mergeCell ref="D490:D491"/>
    <mergeCell ref="E490:E491"/>
    <mergeCell ref="F490:F491"/>
    <mergeCell ref="D468:D469"/>
    <mergeCell ref="E468:E469"/>
    <mergeCell ref="F468:F469"/>
    <mergeCell ref="D470:D471"/>
    <mergeCell ref="E470:E471"/>
    <mergeCell ref="F470:F471"/>
    <mergeCell ref="D472:D473"/>
    <mergeCell ref="E472:E473"/>
    <mergeCell ref="F472:F473"/>
    <mergeCell ref="D474:D475"/>
    <mergeCell ref="E474:E475"/>
    <mergeCell ref="F474:F475"/>
    <mergeCell ref="D476:D477"/>
    <mergeCell ref="E476:E477"/>
    <mergeCell ref="F476:F477"/>
    <mergeCell ref="D478:D479"/>
    <mergeCell ref="E478:E479"/>
    <mergeCell ref="F478:F479"/>
    <mergeCell ref="D456:D457"/>
    <mergeCell ref="E456:E457"/>
    <mergeCell ref="F456:F457"/>
    <mergeCell ref="D458:D459"/>
    <mergeCell ref="E458:E459"/>
    <mergeCell ref="F458:F459"/>
    <mergeCell ref="D460:D461"/>
    <mergeCell ref="E460:E461"/>
    <mergeCell ref="F460:F461"/>
    <mergeCell ref="D462:D463"/>
    <mergeCell ref="E462:E463"/>
    <mergeCell ref="F462:F463"/>
    <mergeCell ref="D464:D465"/>
    <mergeCell ref="E464:E465"/>
    <mergeCell ref="F464:F465"/>
    <mergeCell ref="D466:D467"/>
    <mergeCell ref="E466:E467"/>
    <mergeCell ref="F466:F467"/>
    <mergeCell ref="D443:D444"/>
    <mergeCell ref="E443:E444"/>
    <mergeCell ref="F443:F444"/>
    <mergeCell ref="D445:D446"/>
    <mergeCell ref="E445:E446"/>
    <mergeCell ref="F445:F446"/>
    <mergeCell ref="D447:D448"/>
    <mergeCell ref="E447:E448"/>
    <mergeCell ref="F447:F448"/>
    <mergeCell ref="D449:D450"/>
    <mergeCell ref="E449:E450"/>
    <mergeCell ref="F449:F450"/>
    <mergeCell ref="D451:D452"/>
    <mergeCell ref="E451:E452"/>
    <mergeCell ref="F451:F452"/>
    <mergeCell ref="D454:D455"/>
    <mergeCell ref="E454:E455"/>
    <mergeCell ref="F454:F455"/>
    <mergeCell ref="D431:D432"/>
    <mergeCell ref="E431:E432"/>
    <mergeCell ref="F431:F432"/>
    <mergeCell ref="D433:D434"/>
    <mergeCell ref="E433:E434"/>
    <mergeCell ref="F433:F434"/>
    <mergeCell ref="D435:D436"/>
    <mergeCell ref="E435:E436"/>
    <mergeCell ref="F435:F436"/>
    <mergeCell ref="D437:D438"/>
    <mergeCell ref="E437:E438"/>
    <mergeCell ref="F437:F438"/>
    <mergeCell ref="D439:D440"/>
    <mergeCell ref="E439:E440"/>
    <mergeCell ref="F439:F440"/>
    <mergeCell ref="D441:D442"/>
    <mergeCell ref="E441:E442"/>
    <mergeCell ref="F441:F442"/>
    <mergeCell ref="D419:D420"/>
    <mergeCell ref="E419:E420"/>
    <mergeCell ref="F419:F420"/>
    <mergeCell ref="D421:D422"/>
    <mergeCell ref="E421:E422"/>
    <mergeCell ref="F421:F422"/>
    <mergeCell ref="D423:D424"/>
    <mergeCell ref="E423:E424"/>
    <mergeCell ref="F423:F424"/>
    <mergeCell ref="D425:D426"/>
    <mergeCell ref="E425:E426"/>
    <mergeCell ref="F425:F426"/>
    <mergeCell ref="D427:D428"/>
    <mergeCell ref="E427:E428"/>
    <mergeCell ref="F427:F428"/>
    <mergeCell ref="D429:D430"/>
    <mergeCell ref="E429:E430"/>
    <mergeCell ref="F429:F430"/>
    <mergeCell ref="D407:D408"/>
    <mergeCell ref="E407:E408"/>
    <mergeCell ref="F407:F408"/>
    <mergeCell ref="D409:D410"/>
    <mergeCell ref="E409:E410"/>
    <mergeCell ref="F409:F410"/>
    <mergeCell ref="D411:D412"/>
    <mergeCell ref="E411:E412"/>
    <mergeCell ref="F411:F412"/>
    <mergeCell ref="D413:D414"/>
    <mergeCell ref="E413:E414"/>
    <mergeCell ref="F413:F414"/>
    <mergeCell ref="D415:D416"/>
    <mergeCell ref="E415:E416"/>
    <mergeCell ref="F415:F416"/>
    <mergeCell ref="D417:D418"/>
    <mergeCell ref="E417:E418"/>
    <mergeCell ref="F417:F418"/>
    <mergeCell ref="D395:D396"/>
    <mergeCell ref="E395:E396"/>
    <mergeCell ref="F395:F396"/>
    <mergeCell ref="D397:D398"/>
    <mergeCell ref="E397:E398"/>
    <mergeCell ref="F397:F398"/>
    <mergeCell ref="D399:D400"/>
    <mergeCell ref="E399:E400"/>
    <mergeCell ref="F399:F400"/>
    <mergeCell ref="D401:D402"/>
    <mergeCell ref="E401:E402"/>
    <mergeCell ref="F401:F402"/>
    <mergeCell ref="D403:D404"/>
    <mergeCell ref="E403:E404"/>
    <mergeCell ref="F403:F404"/>
    <mergeCell ref="D405:D406"/>
    <mergeCell ref="E405:E406"/>
    <mergeCell ref="F405:F406"/>
    <mergeCell ref="D382:D383"/>
    <mergeCell ref="E382:E383"/>
    <mergeCell ref="F382:F383"/>
    <mergeCell ref="D384:D385"/>
    <mergeCell ref="E384:E385"/>
    <mergeCell ref="F384:F385"/>
    <mergeCell ref="D386:D387"/>
    <mergeCell ref="E386:E387"/>
    <mergeCell ref="F386:F387"/>
    <mergeCell ref="D388:D389"/>
    <mergeCell ref="E388:E389"/>
    <mergeCell ref="F388:F389"/>
    <mergeCell ref="D391:D392"/>
    <mergeCell ref="E391:E392"/>
    <mergeCell ref="F391:F392"/>
    <mergeCell ref="D393:D394"/>
    <mergeCell ref="E393:E394"/>
    <mergeCell ref="F393:F394"/>
    <mergeCell ref="D370:D371"/>
    <mergeCell ref="E370:E371"/>
    <mergeCell ref="F370:F371"/>
    <mergeCell ref="D372:D373"/>
    <mergeCell ref="E372:E373"/>
    <mergeCell ref="F372:F373"/>
    <mergeCell ref="D374:D375"/>
    <mergeCell ref="E374:E375"/>
    <mergeCell ref="F374:F375"/>
    <mergeCell ref="D376:D377"/>
    <mergeCell ref="E376:E377"/>
    <mergeCell ref="F376:F377"/>
    <mergeCell ref="D378:D379"/>
    <mergeCell ref="E378:E379"/>
    <mergeCell ref="F378:F379"/>
    <mergeCell ref="D380:D381"/>
    <mergeCell ref="E380:E381"/>
    <mergeCell ref="F380:F381"/>
    <mergeCell ref="D358:D359"/>
    <mergeCell ref="E358:E359"/>
    <mergeCell ref="F358:F359"/>
    <mergeCell ref="D360:D361"/>
    <mergeCell ref="E360:E361"/>
    <mergeCell ref="F360:F361"/>
    <mergeCell ref="D362:D363"/>
    <mergeCell ref="E362:E363"/>
    <mergeCell ref="F362:F363"/>
    <mergeCell ref="D364:D365"/>
    <mergeCell ref="E364:E365"/>
    <mergeCell ref="F364:F365"/>
    <mergeCell ref="D366:D367"/>
    <mergeCell ref="E366:E367"/>
    <mergeCell ref="F366:F367"/>
    <mergeCell ref="D368:D369"/>
    <mergeCell ref="E368:E369"/>
    <mergeCell ref="F368:F369"/>
    <mergeCell ref="D346:D347"/>
    <mergeCell ref="E346:E347"/>
    <mergeCell ref="F346:F347"/>
    <mergeCell ref="D348:D349"/>
    <mergeCell ref="E348:E349"/>
    <mergeCell ref="F348:F349"/>
    <mergeCell ref="D350:D351"/>
    <mergeCell ref="E350:E351"/>
    <mergeCell ref="F350:F351"/>
    <mergeCell ref="D352:D353"/>
    <mergeCell ref="E352:E353"/>
    <mergeCell ref="F352:F353"/>
    <mergeCell ref="D354:D355"/>
    <mergeCell ref="E354:E355"/>
    <mergeCell ref="F354:F355"/>
    <mergeCell ref="D356:D357"/>
    <mergeCell ref="E356:E357"/>
    <mergeCell ref="F356:F357"/>
    <mergeCell ref="D334:D335"/>
    <mergeCell ref="E334:E335"/>
    <mergeCell ref="F334:F335"/>
    <mergeCell ref="D336:D337"/>
    <mergeCell ref="E336:E337"/>
    <mergeCell ref="F336:F337"/>
    <mergeCell ref="D338:D339"/>
    <mergeCell ref="E338:E339"/>
    <mergeCell ref="F338:F339"/>
    <mergeCell ref="D340:D341"/>
    <mergeCell ref="E340:E341"/>
    <mergeCell ref="F340:F341"/>
    <mergeCell ref="D342:D343"/>
    <mergeCell ref="E342:E343"/>
    <mergeCell ref="F342:F343"/>
    <mergeCell ref="D344:D345"/>
    <mergeCell ref="E344:E345"/>
    <mergeCell ref="F344:F345"/>
    <mergeCell ref="D321:D322"/>
    <mergeCell ref="E321:E322"/>
    <mergeCell ref="F321:F322"/>
    <mergeCell ref="D323:D324"/>
    <mergeCell ref="E323:E324"/>
    <mergeCell ref="F323:F324"/>
    <mergeCell ref="D325:D326"/>
    <mergeCell ref="E325:E326"/>
    <mergeCell ref="F325:F326"/>
    <mergeCell ref="D327:D328"/>
    <mergeCell ref="E327:E328"/>
    <mergeCell ref="F327:F328"/>
    <mergeCell ref="D330:D331"/>
    <mergeCell ref="E330:E331"/>
    <mergeCell ref="F330:F331"/>
    <mergeCell ref="D332:D333"/>
    <mergeCell ref="E332:E333"/>
    <mergeCell ref="F332:F333"/>
    <mergeCell ref="D309:D310"/>
    <mergeCell ref="E309:E310"/>
    <mergeCell ref="F309:F310"/>
    <mergeCell ref="D311:D312"/>
    <mergeCell ref="E311:E312"/>
    <mergeCell ref="F311:F312"/>
    <mergeCell ref="D313:D314"/>
    <mergeCell ref="E313:E314"/>
    <mergeCell ref="F313:F314"/>
    <mergeCell ref="D315:D316"/>
    <mergeCell ref="E315:E316"/>
    <mergeCell ref="F315:F316"/>
    <mergeCell ref="D317:D318"/>
    <mergeCell ref="E317:E318"/>
    <mergeCell ref="F317:F318"/>
    <mergeCell ref="D319:D320"/>
    <mergeCell ref="E319:E320"/>
    <mergeCell ref="F319:F320"/>
    <mergeCell ref="D297:D298"/>
    <mergeCell ref="E297:E298"/>
    <mergeCell ref="F297:F298"/>
    <mergeCell ref="D299:D300"/>
    <mergeCell ref="E299:E300"/>
    <mergeCell ref="F299:F300"/>
    <mergeCell ref="D301:D302"/>
    <mergeCell ref="E301:E302"/>
    <mergeCell ref="F301:F302"/>
    <mergeCell ref="D303:D304"/>
    <mergeCell ref="E303:E304"/>
    <mergeCell ref="F303:F304"/>
    <mergeCell ref="D305:D306"/>
    <mergeCell ref="E305:E306"/>
    <mergeCell ref="F305:F306"/>
    <mergeCell ref="D307:D308"/>
    <mergeCell ref="E307:E308"/>
    <mergeCell ref="F307:F308"/>
    <mergeCell ref="D285:D286"/>
    <mergeCell ref="E285:E286"/>
    <mergeCell ref="F285:F286"/>
    <mergeCell ref="D287:D288"/>
    <mergeCell ref="E287:E288"/>
    <mergeCell ref="F287:F288"/>
    <mergeCell ref="D289:D290"/>
    <mergeCell ref="E289:E290"/>
    <mergeCell ref="F289:F290"/>
    <mergeCell ref="D291:D292"/>
    <mergeCell ref="E291:E292"/>
    <mergeCell ref="F291:F292"/>
    <mergeCell ref="D293:D294"/>
    <mergeCell ref="E293:E294"/>
    <mergeCell ref="F293:F294"/>
    <mergeCell ref="D295:D296"/>
    <mergeCell ref="E295:E296"/>
    <mergeCell ref="F295:F296"/>
    <mergeCell ref="D273:D274"/>
    <mergeCell ref="E273:E274"/>
    <mergeCell ref="F273:F274"/>
    <mergeCell ref="D275:D276"/>
    <mergeCell ref="E275:E276"/>
    <mergeCell ref="F275:F276"/>
    <mergeCell ref="D277:D278"/>
    <mergeCell ref="E277:E278"/>
    <mergeCell ref="F277:F278"/>
    <mergeCell ref="D279:D280"/>
    <mergeCell ref="E279:E280"/>
    <mergeCell ref="F279:F280"/>
    <mergeCell ref="D281:D282"/>
    <mergeCell ref="E281:E282"/>
    <mergeCell ref="F281:F282"/>
    <mergeCell ref="D283:D284"/>
    <mergeCell ref="E283:E284"/>
    <mergeCell ref="F283:F284"/>
    <mergeCell ref="D260:D261"/>
    <mergeCell ref="E260:E261"/>
    <mergeCell ref="F260:F261"/>
    <mergeCell ref="D262:D263"/>
    <mergeCell ref="E262:E263"/>
    <mergeCell ref="F262:F263"/>
    <mergeCell ref="D264:D265"/>
    <mergeCell ref="E264:E265"/>
    <mergeCell ref="F264:F265"/>
    <mergeCell ref="D267:D268"/>
    <mergeCell ref="E267:E268"/>
    <mergeCell ref="F267:F268"/>
    <mergeCell ref="D269:D270"/>
    <mergeCell ref="E269:E270"/>
    <mergeCell ref="F269:F270"/>
    <mergeCell ref="D271:D272"/>
    <mergeCell ref="E271:E272"/>
    <mergeCell ref="F271:F272"/>
    <mergeCell ref="D248:D249"/>
    <mergeCell ref="E248:E249"/>
    <mergeCell ref="F248:F249"/>
    <mergeCell ref="D250:D251"/>
    <mergeCell ref="E250:E251"/>
    <mergeCell ref="F250:F251"/>
    <mergeCell ref="D252:D253"/>
    <mergeCell ref="E252:E253"/>
    <mergeCell ref="F252:F253"/>
    <mergeCell ref="D254:D255"/>
    <mergeCell ref="E254:E255"/>
    <mergeCell ref="F254:F255"/>
    <mergeCell ref="D256:D257"/>
    <mergeCell ref="E256:E257"/>
    <mergeCell ref="F256:F257"/>
    <mergeCell ref="D258:D259"/>
    <mergeCell ref="E258:E259"/>
    <mergeCell ref="F258:F259"/>
    <mergeCell ref="D236:D237"/>
    <mergeCell ref="E236:E237"/>
    <mergeCell ref="F236:F237"/>
    <mergeCell ref="D238:D239"/>
    <mergeCell ref="E238:E239"/>
    <mergeCell ref="F238:F239"/>
    <mergeCell ref="D240:D241"/>
    <mergeCell ref="E240:E241"/>
    <mergeCell ref="F240:F241"/>
    <mergeCell ref="D242:D243"/>
    <mergeCell ref="E242:E243"/>
    <mergeCell ref="F242:F243"/>
    <mergeCell ref="D244:D245"/>
    <mergeCell ref="E244:E245"/>
    <mergeCell ref="F244:F245"/>
    <mergeCell ref="D246:D247"/>
    <mergeCell ref="E246:E247"/>
    <mergeCell ref="F246:F247"/>
    <mergeCell ref="D224:D225"/>
    <mergeCell ref="E224:E225"/>
    <mergeCell ref="F224:F225"/>
    <mergeCell ref="D226:D227"/>
    <mergeCell ref="E226:E227"/>
    <mergeCell ref="F226:F227"/>
    <mergeCell ref="D228:D229"/>
    <mergeCell ref="E228:E229"/>
    <mergeCell ref="F228:F229"/>
    <mergeCell ref="D230:D231"/>
    <mergeCell ref="E230:E231"/>
    <mergeCell ref="F230:F231"/>
    <mergeCell ref="D232:D233"/>
    <mergeCell ref="E232:E233"/>
    <mergeCell ref="F232:F233"/>
    <mergeCell ref="D234:D235"/>
    <mergeCell ref="E234:E235"/>
    <mergeCell ref="F234:F235"/>
    <mergeCell ref="D212:D213"/>
    <mergeCell ref="E212:E213"/>
    <mergeCell ref="F212:F213"/>
    <mergeCell ref="D214:D215"/>
    <mergeCell ref="E214:E215"/>
    <mergeCell ref="F214:F215"/>
    <mergeCell ref="D216:D217"/>
    <mergeCell ref="E216:E217"/>
    <mergeCell ref="F216:F217"/>
    <mergeCell ref="D218:D219"/>
    <mergeCell ref="E218:E219"/>
    <mergeCell ref="F218:F219"/>
    <mergeCell ref="D220:D221"/>
    <mergeCell ref="E220:E221"/>
    <mergeCell ref="F220:F221"/>
    <mergeCell ref="D222:D223"/>
    <mergeCell ref="E222:E223"/>
    <mergeCell ref="F222:F223"/>
    <mergeCell ref="D198:D199"/>
    <mergeCell ref="E198:E199"/>
    <mergeCell ref="F198:F199"/>
    <mergeCell ref="D200:D201"/>
    <mergeCell ref="E200:E201"/>
    <mergeCell ref="F200:F201"/>
    <mergeCell ref="D202:D203"/>
    <mergeCell ref="E202:E203"/>
    <mergeCell ref="F202:F203"/>
    <mergeCell ref="D206:D207"/>
    <mergeCell ref="E206:E207"/>
    <mergeCell ref="F206:F207"/>
    <mergeCell ref="D208:D209"/>
    <mergeCell ref="E208:E209"/>
    <mergeCell ref="F208:F209"/>
    <mergeCell ref="D210:D211"/>
    <mergeCell ref="E210:E211"/>
    <mergeCell ref="F210:F211"/>
    <mergeCell ref="D186:D187"/>
    <mergeCell ref="E186:E187"/>
    <mergeCell ref="F186:F187"/>
    <mergeCell ref="D188:D189"/>
    <mergeCell ref="E188:E189"/>
    <mergeCell ref="F188:F189"/>
    <mergeCell ref="D190:D191"/>
    <mergeCell ref="E190:E191"/>
    <mergeCell ref="F190:F191"/>
    <mergeCell ref="D192:D193"/>
    <mergeCell ref="E192:E193"/>
    <mergeCell ref="F192:F193"/>
    <mergeCell ref="D194:D195"/>
    <mergeCell ref="E194:E195"/>
    <mergeCell ref="F194:F195"/>
    <mergeCell ref="D196:D197"/>
    <mergeCell ref="E196:E197"/>
    <mergeCell ref="F196:F197"/>
    <mergeCell ref="D174:D175"/>
    <mergeCell ref="E174:E175"/>
    <mergeCell ref="F174:F175"/>
    <mergeCell ref="D176:D177"/>
    <mergeCell ref="E176:E177"/>
    <mergeCell ref="F176:F177"/>
    <mergeCell ref="D178:D179"/>
    <mergeCell ref="E178:E179"/>
    <mergeCell ref="F178:F179"/>
    <mergeCell ref="D180:D181"/>
    <mergeCell ref="E180:E181"/>
    <mergeCell ref="F180:F181"/>
    <mergeCell ref="D182:D183"/>
    <mergeCell ref="E182:E183"/>
    <mergeCell ref="F182:F183"/>
    <mergeCell ref="D184:D185"/>
    <mergeCell ref="E184:E185"/>
    <mergeCell ref="F184:F185"/>
    <mergeCell ref="D162:D163"/>
    <mergeCell ref="E162:E163"/>
    <mergeCell ref="F162:F163"/>
    <mergeCell ref="D164:D165"/>
    <mergeCell ref="E164:E165"/>
    <mergeCell ref="F164:F165"/>
    <mergeCell ref="D166:D167"/>
    <mergeCell ref="E166:E167"/>
    <mergeCell ref="F166:F167"/>
    <mergeCell ref="D168:D169"/>
    <mergeCell ref="E168:E169"/>
    <mergeCell ref="F168:F169"/>
    <mergeCell ref="D170:D171"/>
    <mergeCell ref="E170:E171"/>
    <mergeCell ref="F170:F171"/>
    <mergeCell ref="D172:D173"/>
    <mergeCell ref="E172:E173"/>
    <mergeCell ref="F172:F173"/>
    <mergeCell ref="D150:D151"/>
    <mergeCell ref="E150:E151"/>
    <mergeCell ref="F150:F151"/>
    <mergeCell ref="D152:D153"/>
    <mergeCell ref="E152:E153"/>
    <mergeCell ref="F152:F153"/>
    <mergeCell ref="D154:D155"/>
    <mergeCell ref="E154:E155"/>
    <mergeCell ref="F154:F155"/>
    <mergeCell ref="D156:D157"/>
    <mergeCell ref="E156:E157"/>
    <mergeCell ref="F156:F157"/>
    <mergeCell ref="D158:D159"/>
    <mergeCell ref="E158:E159"/>
    <mergeCell ref="F158:F159"/>
    <mergeCell ref="D160:D161"/>
    <mergeCell ref="E160:E161"/>
    <mergeCell ref="F160:F161"/>
    <mergeCell ref="D134:D135"/>
    <mergeCell ref="E134:E135"/>
    <mergeCell ref="F134:F135"/>
    <mergeCell ref="D136:D137"/>
    <mergeCell ref="E136:E137"/>
    <mergeCell ref="F136:F137"/>
    <mergeCell ref="D142:D143"/>
    <mergeCell ref="E142:E143"/>
    <mergeCell ref="F142:F143"/>
    <mergeCell ref="D144:D145"/>
    <mergeCell ref="E144:E145"/>
    <mergeCell ref="F144:F145"/>
    <mergeCell ref="D146:D147"/>
    <mergeCell ref="E146:E147"/>
    <mergeCell ref="F146:F147"/>
    <mergeCell ref="D148:D149"/>
    <mergeCell ref="E148:E149"/>
    <mergeCell ref="F148:F149"/>
    <mergeCell ref="D122:D123"/>
    <mergeCell ref="E122:E123"/>
    <mergeCell ref="F122:F123"/>
    <mergeCell ref="D124:D125"/>
    <mergeCell ref="E124:E125"/>
    <mergeCell ref="F124:F125"/>
    <mergeCell ref="D126:D127"/>
    <mergeCell ref="E126:E127"/>
    <mergeCell ref="F126:F127"/>
    <mergeCell ref="D128:D129"/>
    <mergeCell ref="E128:E129"/>
    <mergeCell ref="F128:F129"/>
    <mergeCell ref="D130:D131"/>
    <mergeCell ref="E130:E131"/>
    <mergeCell ref="F130:F131"/>
    <mergeCell ref="D132:D133"/>
    <mergeCell ref="E132:E133"/>
    <mergeCell ref="F132:F133"/>
    <mergeCell ref="D110:D111"/>
    <mergeCell ref="E110:E111"/>
    <mergeCell ref="F110:F111"/>
    <mergeCell ref="D112:D113"/>
    <mergeCell ref="E112:E113"/>
    <mergeCell ref="F112:F113"/>
    <mergeCell ref="D114:D115"/>
    <mergeCell ref="E114:E115"/>
    <mergeCell ref="F114:F115"/>
    <mergeCell ref="D116:D117"/>
    <mergeCell ref="E116:E117"/>
    <mergeCell ref="F116:F117"/>
    <mergeCell ref="D118:D119"/>
    <mergeCell ref="E118:E119"/>
    <mergeCell ref="F118:F119"/>
    <mergeCell ref="D120:D121"/>
    <mergeCell ref="E120:E121"/>
    <mergeCell ref="F120:F121"/>
    <mergeCell ref="D98:D99"/>
    <mergeCell ref="E98:E99"/>
    <mergeCell ref="F98:F99"/>
    <mergeCell ref="D100:D101"/>
    <mergeCell ref="E100:E101"/>
    <mergeCell ref="F100:F101"/>
    <mergeCell ref="D102:D103"/>
    <mergeCell ref="E102:E103"/>
    <mergeCell ref="F102:F103"/>
    <mergeCell ref="D104:D105"/>
    <mergeCell ref="E104:E105"/>
    <mergeCell ref="F104:F105"/>
    <mergeCell ref="D106:D107"/>
    <mergeCell ref="E106:E107"/>
    <mergeCell ref="F106:F107"/>
    <mergeCell ref="D108:D109"/>
    <mergeCell ref="E108:E109"/>
    <mergeCell ref="F108:F109"/>
    <mergeCell ref="D86:D87"/>
    <mergeCell ref="E86:E87"/>
    <mergeCell ref="F86:F87"/>
    <mergeCell ref="D88:D89"/>
    <mergeCell ref="E88:E89"/>
    <mergeCell ref="F88:F89"/>
    <mergeCell ref="D90:D91"/>
    <mergeCell ref="E90:E91"/>
    <mergeCell ref="F90:F91"/>
    <mergeCell ref="D92:D93"/>
    <mergeCell ref="E92:E93"/>
    <mergeCell ref="F92:F93"/>
    <mergeCell ref="D94:D95"/>
    <mergeCell ref="E94:E95"/>
    <mergeCell ref="F94:F95"/>
    <mergeCell ref="D96:D97"/>
    <mergeCell ref="E96:E97"/>
    <mergeCell ref="F96:F97"/>
    <mergeCell ref="D73:D74"/>
    <mergeCell ref="E73:E74"/>
    <mergeCell ref="F73:F74"/>
    <mergeCell ref="D75:D76"/>
    <mergeCell ref="E75:E76"/>
    <mergeCell ref="F75:F76"/>
    <mergeCell ref="D77:D78"/>
    <mergeCell ref="E77:E78"/>
    <mergeCell ref="F77:F78"/>
    <mergeCell ref="D79:D80"/>
    <mergeCell ref="E79:E80"/>
    <mergeCell ref="F79:F80"/>
    <mergeCell ref="D82:D83"/>
    <mergeCell ref="E82:E83"/>
    <mergeCell ref="F82:F83"/>
    <mergeCell ref="D84:D85"/>
    <mergeCell ref="E84:E85"/>
    <mergeCell ref="F84:F85"/>
    <mergeCell ref="D61:D62"/>
    <mergeCell ref="E61:E62"/>
    <mergeCell ref="F61:F62"/>
    <mergeCell ref="D63:D64"/>
    <mergeCell ref="E63:E64"/>
    <mergeCell ref="F63:F64"/>
    <mergeCell ref="D65:D66"/>
    <mergeCell ref="E65:E66"/>
    <mergeCell ref="F65:F66"/>
    <mergeCell ref="D67:D68"/>
    <mergeCell ref="E67:E68"/>
    <mergeCell ref="F67:F68"/>
    <mergeCell ref="D69:D70"/>
    <mergeCell ref="E69:E70"/>
    <mergeCell ref="F69:F70"/>
    <mergeCell ref="D71:D72"/>
    <mergeCell ref="E71:E72"/>
    <mergeCell ref="F71:F72"/>
    <mergeCell ref="D49:D50"/>
    <mergeCell ref="E49:E50"/>
    <mergeCell ref="F49:F50"/>
    <mergeCell ref="D51:D52"/>
    <mergeCell ref="E51:E52"/>
    <mergeCell ref="F51:F52"/>
    <mergeCell ref="D53:D54"/>
    <mergeCell ref="E53:E54"/>
    <mergeCell ref="F53:F54"/>
    <mergeCell ref="D55:D56"/>
    <mergeCell ref="E55:E56"/>
    <mergeCell ref="F55:F56"/>
    <mergeCell ref="D57:D58"/>
    <mergeCell ref="E57:E58"/>
    <mergeCell ref="F57:F58"/>
    <mergeCell ref="D59:D60"/>
    <mergeCell ref="E59:E60"/>
    <mergeCell ref="F59:F60"/>
    <mergeCell ref="F35:F36"/>
    <mergeCell ref="D37:D38"/>
    <mergeCell ref="E37:E38"/>
    <mergeCell ref="F37:F38"/>
    <mergeCell ref="D39:D40"/>
    <mergeCell ref="E39:E40"/>
    <mergeCell ref="F39:F40"/>
    <mergeCell ref="D41:D42"/>
    <mergeCell ref="E41:E42"/>
    <mergeCell ref="F41:F42"/>
    <mergeCell ref="D43:D44"/>
    <mergeCell ref="E43:E44"/>
    <mergeCell ref="F43:F44"/>
    <mergeCell ref="D45:D46"/>
    <mergeCell ref="E45:E46"/>
    <mergeCell ref="F45:F46"/>
    <mergeCell ref="D47:D48"/>
    <mergeCell ref="E47:E48"/>
    <mergeCell ref="F47:F48"/>
    <mergeCell ref="E19:E20"/>
    <mergeCell ref="F19:F20"/>
    <mergeCell ref="A758:A759"/>
    <mergeCell ref="B758:B759"/>
    <mergeCell ref="C758:C759"/>
    <mergeCell ref="A760:A761"/>
    <mergeCell ref="D21:D22"/>
    <mergeCell ref="E21:E22"/>
    <mergeCell ref="F21:F22"/>
    <mergeCell ref="D23:D24"/>
    <mergeCell ref="E23:E24"/>
    <mergeCell ref="F23:F24"/>
    <mergeCell ref="D25:D26"/>
    <mergeCell ref="E25:E26"/>
    <mergeCell ref="F25:F26"/>
    <mergeCell ref="D27:D28"/>
    <mergeCell ref="E27:E28"/>
    <mergeCell ref="F27:F28"/>
    <mergeCell ref="D29:D30"/>
    <mergeCell ref="E29:E30"/>
    <mergeCell ref="F29:F30"/>
    <mergeCell ref="D31:D32"/>
    <mergeCell ref="E31:E32"/>
    <mergeCell ref="F31:F32"/>
    <mergeCell ref="D33:D34"/>
    <mergeCell ref="E33:E34"/>
    <mergeCell ref="F33:F34"/>
    <mergeCell ref="D35:D36"/>
    <mergeCell ref="A748:A749"/>
    <mergeCell ref="B748:B749"/>
    <mergeCell ref="C748:C749"/>
    <mergeCell ref="E35:E36"/>
    <mergeCell ref="A750:A751"/>
    <mergeCell ref="B750:B751"/>
    <mergeCell ref="C750:C751"/>
    <mergeCell ref="A752:A753"/>
    <mergeCell ref="B752:B753"/>
    <mergeCell ref="C752:C753"/>
    <mergeCell ref="B760:B761"/>
    <mergeCell ref="C760:C761"/>
    <mergeCell ref="A754:A755"/>
    <mergeCell ref="B754:B755"/>
    <mergeCell ref="C754:C755"/>
    <mergeCell ref="A756:A757"/>
    <mergeCell ref="B756:B757"/>
    <mergeCell ref="C756:C757"/>
    <mergeCell ref="A736:A737"/>
    <mergeCell ref="B736:B737"/>
    <mergeCell ref="C736:C737"/>
    <mergeCell ref="A738:A739"/>
    <mergeCell ref="B738:B739"/>
    <mergeCell ref="C738:C739"/>
    <mergeCell ref="A740:A741"/>
    <mergeCell ref="B740:B741"/>
    <mergeCell ref="C740:C741"/>
    <mergeCell ref="A742:A743"/>
    <mergeCell ref="B742:B743"/>
    <mergeCell ref="C742:C743"/>
    <mergeCell ref="A744:A745"/>
    <mergeCell ref="B744:B745"/>
    <mergeCell ref="C744:C745"/>
    <mergeCell ref="A746:A747"/>
    <mergeCell ref="B746:B747"/>
    <mergeCell ref="C746:C747"/>
    <mergeCell ref="A724:A725"/>
    <mergeCell ref="B724:B725"/>
    <mergeCell ref="C724:C725"/>
    <mergeCell ref="A726:A727"/>
    <mergeCell ref="B726:B727"/>
    <mergeCell ref="C726:C727"/>
    <mergeCell ref="A728:A729"/>
    <mergeCell ref="B728:B729"/>
    <mergeCell ref="C728:C729"/>
    <mergeCell ref="A730:A731"/>
    <mergeCell ref="B730:B731"/>
    <mergeCell ref="C730:C731"/>
    <mergeCell ref="A732:A733"/>
    <mergeCell ref="B732:B733"/>
    <mergeCell ref="C732:C733"/>
    <mergeCell ref="A734:A735"/>
    <mergeCell ref="B734:B735"/>
    <mergeCell ref="C734:C735"/>
    <mergeCell ref="A712:A713"/>
    <mergeCell ref="B712:B713"/>
    <mergeCell ref="C712:C713"/>
    <mergeCell ref="A714:A715"/>
    <mergeCell ref="B714:B715"/>
    <mergeCell ref="C714:C715"/>
    <mergeCell ref="A716:A717"/>
    <mergeCell ref="B716:B717"/>
    <mergeCell ref="C716:C717"/>
    <mergeCell ref="A718:A719"/>
    <mergeCell ref="B718:B719"/>
    <mergeCell ref="C718:C719"/>
    <mergeCell ref="A720:A721"/>
    <mergeCell ref="B720:B721"/>
    <mergeCell ref="C720:C721"/>
    <mergeCell ref="A722:A723"/>
    <mergeCell ref="B722:B723"/>
    <mergeCell ref="C722:C723"/>
    <mergeCell ref="A699:A700"/>
    <mergeCell ref="B699:B700"/>
    <mergeCell ref="C699:C700"/>
    <mergeCell ref="A702:A703"/>
    <mergeCell ref="B702:B703"/>
    <mergeCell ref="C702:C703"/>
    <mergeCell ref="A704:A705"/>
    <mergeCell ref="B704:B705"/>
    <mergeCell ref="C704:C705"/>
    <mergeCell ref="A706:A707"/>
    <mergeCell ref="B706:B707"/>
    <mergeCell ref="C706:C707"/>
    <mergeCell ref="A708:A709"/>
    <mergeCell ref="B708:B709"/>
    <mergeCell ref="C708:C709"/>
    <mergeCell ref="A710:A711"/>
    <mergeCell ref="B710:B711"/>
    <mergeCell ref="C710:C711"/>
    <mergeCell ref="A687:A688"/>
    <mergeCell ref="B687:B688"/>
    <mergeCell ref="C687:C688"/>
    <mergeCell ref="A689:A690"/>
    <mergeCell ref="B689:B690"/>
    <mergeCell ref="C689:C690"/>
    <mergeCell ref="A691:A692"/>
    <mergeCell ref="B691:B692"/>
    <mergeCell ref="C691:C692"/>
    <mergeCell ref="A693:A694"/>
    <mergeCell ref="B693:B694"/>
    <mergeCell ref="C693:C694"/>
    <mergeCell ref="A695:A696"/>
    <mergeCell ref="B695:B696"/>
    <mergeCell ref="C695:C696"/>
    <mergeCell ref="A697:A698"/>
    <mergeCell ref="B697:B698"/>
    <mergeCell ref="C697:C698"/>
    <mergeCell ref="A675:A676"/>
    <mergeCell ref="B675:B676"/>
    <mergeCell ref="C675:C676"/>
    <mergeCell ref="A677:A678"/>
    <mergeCell ref="B677:B678"/>
    <mergeCell ref="C677:C678"/>
    <mergeCell ref="A679:A680"/>
    <mergeCell ref="B679:B680"/>
    <mergeCell ref="C679:C680"/>
    <mergeCell ref="A681:A682"/>
    <mergeCell ref="B681:B682"/>
    <mergeCell ref="C681:C682"/>
    <mergeCell ref="A683:A684"/>
    <mergeCell ref="B683:B684"/>
    <mergeCell ref="C683:C684"/>
    <mergeCell ref="A685:A686"/>
    <mergeCell ref="B685:B686"/>
    <mergeCell ref="C685:C686"/>
    <mergeCell ref="A663:A664"/>
    <mergeCell ref="B663:B664"/>
    <mergeCell ref="C663:C664"/>
    <mergeCell ref="A665:A666"/>
    <mergeCell ref="B665:B666"/>
    <mergeCell ref="C665:C666"/>
    <mergeCell ref="A667:A668"/>
    <mergeCell ref="B667:B668"/>
    <mergeCell ref="C667:C668"/>
    <mergeCell ref="A669:A670"/>
    <mergeCell ref="B669:B670"/>
    <mergeCell ref="C669:C670"/>
    <mergeCell ref="A671:A672"/>
    <mergeCell ref="B671:B672"/>
    <mergeCell ref="C671:C672"/>
    <mergeCell ref="A673:A674"/>
    <mergeCell ref="B673:B674"/>
    <mergeCell ref="C673:C674"/>
    <mergeCell ref="A651:A652"/>
    <mergeCell ref="B651:B652"/>
    <mergeCell ref="C651:C652"/>
    <mergeCell ref="A653:A654"/>
    <mergeCell ref="B653:B654"/>
    <mergeCell ref="C653:C654"/>
    <mergeCell ref="A655:A656"/>
    <mergeCell ref="B655:B656"/>
    <mergeCell ref="C655:C656"/>
    <mergeCell ref="A657:A658"/>
    <mergeCell ref="B657:B658"/>
    <mergeCell ref="C657:C658"/>
    <mergeCell ref="A659:A660"/>
    <mergeCell ref="B659:B660"/>
    <mergeCell ref="C659:C660"/>
    <mergeCell ref="A661:A662"/>
    <mergeCell ref="B661:B662"/>
    <mergeCell ref="C661:C662"/>
    <mergeCell ref="A638:A639"/>
    <mergeCell ref="B638:B639"/>
    <mergeCell ref="C638:C639"/>
    <mergeCell ref="A641:A642"/>
    <mergeCell ref="B641:B642"/>
    <mergeCell ref="C641:C642"/>
    <mergeCell ref="A643:A644"/>
    <mergeCell ref="B643:B644"/>
    <mergeCell ref="C643:C644"/>
    <mergeCell ref="A645:A646"/>
    <mergeCell ref="B645:B646"/>
    <mergeCell ref="C645:C646"/>
    <mergeCell ref="A647:A648"/>
    <mergeCell ref="B647:B648"/>
    <mergeCell ref="C647:C648"/>
    <mergeCell ref="A649:A650"/>
    <mergeCell ref="B649:B650"/>
    <mergeCell ref="C649:C650"/>
    <mergeCell ref="A626:A627"/>
    <mergeCell ref="B626:B627"/>
    <mergeCell ref="C626:C627"/>
    <mergeCell ref="A628:A629"/>
    <mergeCell ref="B628:B629"/>
    <mergeCell ref="C628:C629"/>
    <mergeCell ref="A630:A631"/>
    <mergeCell ref="B630:B631"/>
    <mergeCell ref="C630:C631"/>
    <mergeCell ref="A632:A633"/>
    <mergeCell ref="B632:B633"/>
    <mergeCell ref="C632:C633"/>
    <mergeCell ref="A634:A635"/>
    <mergeCell ref="B634:B635"/>
    <mergeCell ref="C634:C635"/>
    <mergeCell ref="A636:A637"/>
    <mergeCell ref="B636:B637"/>
    <mergeCell ref="C636:C637"/>
    <mergeCell ref="A614:A615"/>
    <mergeCell ref="B614:B615"/>
    <mergeCell ref="C614:C615"/>
    <mergeCell ref="A616:A617"/>
    <mergeCell ref="B616:B617"/>
    <mergeCell ref="C616:C617"/>
    <mergeCell ref="A618:A619"/>
    <mergeCell ref="B618:B619"/>
    <mergeCell ref="C618:C619"/>
    <mergeCell ref="A620:A621"/>
    <mergeCell ref="B620:B621"/>
    <mergeCell ref="C620:C621"/>
    <mergeCell ref="A622:A623"/>
    <mergeCell ref="B622:B623"/>
    <mergeCell ref="C622:C623"/>
    <mergeCell ref="A624:A625"/>
    <mergeCell ref="B624:B625"/>
    <mergeCell ref="C624:C625"/>
    <mergeCell ref="A602:A603"/>
    <mergeCell ref="B602:B603"/>
    <mergeCell ref="C602:C603"/>
    <mergeCell ref="A604:A605"/>
    <mergeCell ref="B604:B605"/>
    <mergeCell ref="C604:C605"/>
    <mergeCell ref="A606:A607"/>
    <mergeCell ref="B606:B607"/>
    <mergeCell ref="C606:C607"/>
    <mergeCell ref="A608:A609"/>
    <mergeCell ref="B608:B609"/>
    <mergeCell ref="C608:C609"/>
    <mergeCell ref="A610:A611"/>
    <mergeCell ref="B610:B611"/>
    <mergeCell ref="C610:C611"/>
    <mergeCell ref="A612:A613"/>
    <mergeCell ref="B612:B613"/>
    <mergeCell ref="C612:C613"/>
    <mergeCell ref="A590:A591"/>
    <mergeCell ref="B590:B591"/>
    <mergeCell ref="C590:C591"/>
    <mergeCell ref="A592:A593"/>
    <mergeCell ref="B592:B593"/>
    <mergeCell ref="C592:C593"/>
    <mergeCell ref="A594:A595"/>
    <mergeCell ref="B594:B595"/>
    <mergeCell ref="C594:C595"/>
    <mergeCell ref="A596:A597"/>
    <mergeCell ref="B596:B597"/>
    <mergeCell ref="C596:C597"/>
    <mergeCell ref="A598:A599"/>
    <mergeCell ref="B598:B599"/>
    <mergeCell ref="C598:C599"/>
    <mergeCell ref="A600:A601"/>
    <mergeCell ref="B600:B601"/>
    <mergeCell ref="C600:C601"/>
    <mergeCell ref="A578:A579"/>
    <mergeCell ref="B578:B579"/>
    <mergeCell ref="C578:C579"/>
    <mergeCell ref="A580:A581"/>
    <mergeCell ref="B580:B581"/>
    <mergeCell ref="C580:C581"/>
    <mergeCell ref="A582:A583"/>
    <mergeCell ref="B582:B583"/>
    <mergeCell ref="C582:C583"/>
    <mergeCell ref="A584:A585"/>
    <mergeCell ref="B584:B585"/>
    <mergeCell ref="C584:C585"/>
    <mergeCell ref="A586:A587"/>
    <mergeCell ref="B586:B587"/>
    <mergeCell ref="C586:C587"/>
    <mergeCell ref="A588:A589"/>
    <mergeCell ref="B588:B589"/>
    <mergeCell ref="C588:C589"/>
    <mergeCell ref="A565:A566"/>
    <mergeCell ref="B565:B566"/>
    <mergeCell ref="C565:C566"/>
    <mergeCell ref="A567:A568"/>
    <mergeCell ref="B567:B568"/>
    <mergeCell ref="C567:C568"/>
    <mergeCell ref="A569:A570"/>
    <mergeCell ref="B569:B570"/>
    <mergeCell ref="C569:C570"/>
    <mergeCell ref="A571:A572"/>
    <mergeCell ref="B571:B572"/>
    <mergeCell ref="C571:C572"/>
    <mergeCell ref="A573:A574"/>
    <mergeCell ref="B573:B574"/>
    <mergeCell ref="C573:C574"/>
    <mergeCell ref="A575:A576"/>
    <mergeCell ref="B575:B576"/>
    <mergeCell ref="C575:C576"/>
    <mergeCell ref="A553:A554"/>
    <mergeCell ref="B553:B554"/>
    <mergeCell ref="C553:C554"/>
    <mergeCell ref="A555:A556"/>
    <mergeCell ref="B555:B556"/>
    <mergeCell ref="C555:C556"/>
    <mergeCell ref="A557:A558"/>
    <mergeCell ref="B557:B558"/>
    <mergeCell ref="C557:C558"/>
    <mergeCell ref="A559:A560"/>
    <mergeCell ref="B559:B560"/>
    <mergeCell ref="C559:C560"/>
    <mergeCell ref="A561:A562"/>
    <mergeCell ref="B561:B562"/>
    <mergeCell ref="C561:C562"/>
    <mergeCell ref="A563:A564"/>
    <mergeCell ref="B563:B564"/>
    <mergeCell ref="C563:C564"/>
    <mergeCell ref="A541:A542"/>
    <mergeCell ref="B541:B542"/>
    <mergeCell ref="C541:C542"/>
    <mergeCell ref="A543:A544"/>
    <mergeCell ref="B543:B544"/>
    <mergeCell ref="C543:C544"/>
    <mergeCell ref="A545:A546"/>
    <mergeCell ref="B545:B546"/>
    <mergeCell ref="C545:C546"/>
    <mergeCell ref="A547:A548"/>
    <mergeCell ref="B547:B548"/>
    <mergeCell ref="C547:C548"/>
    <mergeCell ref="A549:A550"/>
    <mergeCell ref="B549:B550"/>
    <mergeCell ref="C549:C550"/>
    <mergeCell ref="A551:A552"/>
    <mergeCell ref="B551:B552"/>
    <mergeCell ref="C551:C552"/>
    <mergeCell ref="A529:A530"/>
    <mergeCell ref="B529:B530"/>
    <mergeCell ref="C529:C530"/>
    <mergeCell ref="A531:A532"/>
    <mergeCell ref="B531:B532"/>
    <mergeCell ref="C531:C532"/>
    <mergeCell ref="A533:A534"/>
    <mergeCell ref="B533:B534"/>
    <mergeCell ref="C533:C534"/>
    <mergeCell ref="A535:A536"/>
    <mergeCell ref="B535:B536"/>
    <mergeCell ref="C535:C536"/>
    <mergeCell ref="A537:A538"/>
    <mergeCell ref="B537:B538"/>
    <mergeCell ref="C537:C538"/>
    <mergeCell ref="A539:A540"/>
    <mergeCell ref="B539:B540"/>
    <mergeCell ref="C539:C540"/>
    <mergeCell ref="A517:A518"/>
    <mergeCell ref="B517:B518"/>
    <mergeCell ref="C517:C518"/>
    <mergeCell ref="A519:A520"/>
    <mergeCell ref="B519:B520"/>
    <mergeCell ref="C519:C520"/>
    <mergeCell ref="A521:A522"/>
    <mergeCell ref="B521:B522"/>
    <mergeCell ref="C521:C522"/>
    <mergeCell ref="A523:A524"/>
    <mergeCell ref="B523:B524"/>
    <mergeCell ref="C523:C524"/>
    <mergeCell ref="A525:A526"/>
    <mergeCell ref="B525:B526"/>
    <mergeCell ref="C525:C526"/>
    <mergeCell ref="A527:A528"/>
    <mergeCell ref="B527:B528"/>
    <mergeCell ref="C527:C528"/>
    <mergeCell ref="A504:A505"/>
    <mergeCell ref="B504:B505"/>
    <mergeCell ref="C504:C505"/>
    <mergeCell ref="A506:A507"/>
    <mergeCell ref="B506:B507"/>
    <mergeCell ref="C506:C507"/>
    <mergeCell ref="A508:A509"/>
    <mergeCell ref="B508:B509"/>
    <mergeCell ref="C508:C509"/>
    <mergeCell ref="A510:A511"/>
    <mergeCell ref="B510:B511"/>
    <mergeCell ref="C510:C511"/>
    <mergeCell ref="A512:A513"/>
    <mergeCell ref="B512:B513"/>
    <mergeCell ref="C512:C513"/>
    <mergeCell ref="A514:A515"/>
    <mergeCell ref="B514:B515"/>
    <mergeCell ref="C514:C515"/>
    <mergeCell ref="A492:A493"/>
    <mergeCell ref="B492:B493"/>
    <mergeCell ref="C492:C493"/>
    <mergeCell ref="A494:A495"/>
    <mergeCell ref="B494:B495"/>
    <mergeCell ref="C494:C495"/>
    <mergeCell ref="A496:A497"/>
    <mergeCell ref="B496:B497"/>
    <mergeCell ref="C496:C497"/>
    <mergeCell ref="A498:A499"/>
    <mergeCell ref="B498:B499"/>
    <mergeCell ref="C498:C499"/>
    <mergeCell ref="A500:A501"/>
    <mergeCell ref="B500:B501"/>
    <mergeCell ref="C500:C501"/>
    <mergeCell ref="A502:A503"/>
    <mergeCell ref="B502:B503"/>
    <mergeCell ref="C502:C503"/>
    <mergeCell ref="A480:A481"/>
    <mergeCell ref="B480:B481"/>
    <mergeCell ref="C480:C481"/>
    <mergeCell ref="A482:A483"/>
    <mergeCell ref="B482:B483"/>
    <mergeCell ref="C482:C483"/>
    <mergeCell ref="A484:A485"/>
    <mergeCell ref="B484:B485"/>
    <mergeCell ref="C484:C485"/>
    <mergeCell ref="A486:A487"/>
    <mergeCell ref="B486:B487"/>
    <mergeCell ref="C486:C487"/>
    <mergeCell ref="A488:A489"/>
    <mergeCell ref="B488:B489"/>
    <mergeCell ref="C488:C489"/>
    <mergeCell ref="A490:A491"/>
    <mergeCell ref="B490:B491"/>
    <mergeCell ref="C490:C491"/>
    <mergeCell ref="A468:A469"/>
    <mergeCell ref="B468:B469"/>
    <mergeCell ref="C468:C469"/>
    <mergeCell ref="A470:A471"/>
    <mergeCell ref="B470:B471"/>
    <mergeCell ref="C470:C471"/>
    <mergeCell ref="A472:A473"/>
    <mergeCell ref="B472:B473"/>
    <mergeCell ref="C472:C473"/>
    <mergeCell ref="A474:A475"/>
    <mergeCell ref="B474:B475"/>
    <mergeCell ref="C474:C475"/>
    <mergeCell ref="A476:A477"/>
    <mergeCell ref="B476:B477"/>
    <mergeCell ref="C476:C477"/>
    <mergeCell ref="A478:A479"/>
    <mergeCell ref="B478:B479"/>
    <mergeCell ref="C478:C479"/>
    <mergeCell ref="A456:A457"/>
    <mergeCell ref="B456:B457"/>
    <mergeCell ref="C456:C457"/>
    <mergeCell ref="A458:A459"/>
    <mergeCell ref="B458:B459"/>
    <mergeCell ref="C458:C459"/>
    <mergeCell ref="A460:A461"/>
    <mergeCell ref="B460:B461"/>
    <mergeCell ref="C460:C461"/>
    <mergeCell ref="A462:A463"/>
    <mergeCell ref="B462:B463"/>
    <mergeCell ref="C462:C463"/>
    <mergeCell ref="A464:A465"/>
    <mergeCell ref="B464:B465"/>
    <mergeCell ref="C464:C465"/>
    <mergeCell ref="A466:A467"/>
    <mergeCell ref="B466:B467"/>
    <mergeCell ref="C466:C467"/>
    <mergeCell ref="A443:A444"/>
    <mergeCell ref="B443:B444"/>
    <mergeCell ref="C443:C444"/>
    <mergeCell ref="A445:A446"/>
    <mergeCell ref="B445:B446"/>
    <mergeCell ref="C445:C446"/>
    <mergeCell ref="A447:A448"/>
    <mergeCell ref="B447:B448"/>
    <mergeCell ref="C447:C448"/>
    <mergeCell ref="A449:A450"/>
    <mergeCell ref="B449:B450"/>
    <mergeCell ref="C449:C450"/>
    <mergeCell ref="A451:A452"/>
    <mergeCell ref="B451:B452"/>
    <mergeCell ref="C451:C452"/>
    <mergeCell ref="A454:A455"/>
    <mergeCell ref="B454:B455"/>
    <mergeCell ref="C454:C455"/>
    <mergeCell ref="A431:A432"/>
    <mergeCell ref="B431:B432"/>
    <mergeCell ref="C431:C432"/>
    <mergeCell ref="A433:A434"/>
    <mergeCell ref="B433:B434"/>
    <mergeCell ref="C433:C434"/>
    <mergeCell ref="A435:A436"/>
    <mergeCell ref="B435:B436"/>
    <mergeCell ref="C435:C436"/>
    <mergeCell ref="A437:A438"/>
    <mergeCell ref="B437:B438"/>
    <mergeCell ref="C437:C438"/>
    <mergeCell ref="A439:A440"/>
    <mergeCell ref="B439:B440"/>
    <mergeCell ref="C439:C440"/>
    <mergeCell ref="A441:A442"/>
    <mergeCell ref="B441:B442"/>
    <mergeCell ref="C441:C442"/>
    <mergeCell ref="A419:A420"/>
    <mergeCell ref="B419:B420"/>
    <mergeCell ref="C419:C420"/>
    <mergeCell ref="A421:A422"/>
    <mergeCell ref="B421:B422"/>
    <mergeCell ref="C421:C422"/>
    <mergeCell ref="A423:A424"/>
    <mergeCell ref="B423:B424"/>
    <mergeCell ref="C423:C424"/>
    <mergeCell ref="A425:A426"/>
    <mergeCell ref="B425:B426"/>
    <mergeCell ref="C425:C426"/>
    <mergeCell ref="A427:A428"/>
    <mergeCell ref="B427:B428"/>
    <mergeCell ref="C427:C428"/>
    <mergeCell ref="A429:A430"/>
    <mergeCell ref="B429:B430"/>
    <mergeCell ref="C429:C430"/>
    <mergeCell ref="A407:A408"/>
    <mergeCell ref="B407:B408"/>
    <mergeCell ref="C407:C408"/>
    <mergeCell ref="A409:A410"/>
    <mergeCell ref="B409:B410"/>
    <mergeCell ref="C409:C410"/>
    <mergeCell ref="A411:A412"/>
    <mergeCell ref="B411:B412"/>
    <mergeCell ref="C411:C412"/>
    <mergeCell ref="A413:A414"/>
    <mergeCell ref="B413:B414"/>
    <mergeCell ref="C413:C414"/>
    <mergeCell ref="A415:A416"/>
    <mergeCell ref="B415:B416"/>
    <mergeCell ref="C415:C416"/>
    <mergeCell ref="A417:A418"/>
    <mergeCell ref="B417:B418"/>
    <mergeCell ref="C417:C418"/>
    <mergeCell ref="A395:A396"/>
    <mergeCell ref="B395:B396"/>
    <mergeCell ref="C395:C396"/>
    <mergeCell ref="A397:A398"/>
    <mergeCell ref="B397:B398"/>
    <mergeCell ref="C397:C398"/>
    <mergeCell ref="A399:A400"/>
    <mergeCell ref="B399:B400"/>
    <mergeCell ref="C399:C400"/>
    <mergeCell ref="A401:A402"/>
    <mergeCell ref="B401:B402"/>
    <mergeCell ref="C401:C402"/>
    <mergeCell ref="A403:A404"/>
    <mergeCell ref="B403:B404"/>
    <mergeCell ref="C403:C404"/>
    <mergeCell ref="A405:A406"/>
    <mergeCell ref="B405:B406"/>
    <mergeCell ref="C405:C406"/>
    <mergeCell ref="A382:A383"/>
    <mergeCell ref="B382:B383"/>
    <mergeCell ref="C382:C383"/>
    <mergeCell ref="A384:A385"/>
    <mergeCell ref="B384:B385"/>
    <mergeCell ref="C384:C385"/>
    <mergeCell ref="A386:A387"/>
    <mergeCell ref="B386:B387"/>
    <mergeCell ref="C386:C387"/>
    <mergeCell ref="A388:A389"/>
    <mergeCell ref="B388:B389"/>
    <mergeCell ref="C388:C389"/>
    <mergeCell ref="A391:A392"/>
    <mergeCell ref="B391:B392"/>
    <mergeCell ref="C391:C392"/>
    <mergeCell ref="A393:A394"/>
    <mergeCell ref="B393:B394"/>
    <mergeCell ref="C393:C394"/>
    <mergeCell ref="A370:A371"/>
    <mergeCell ref="B370:B371"/>
    <mergeCell ref="C370:C371"/>
    <mergeCell ref="A372:A373"/>
    <mergeCell ref="B372:B373"/>
    <mergeCell ref="C372:C373"/>
    <mergeCell ref="A374:A375"/>
    <mergeCell ref="B374:B375"/>
    <mergeCell ref="C374:C375"/>
    <mergeCell ref="A376:A377"/>
    <mergeCell ref="B376:B377"/>
    <mergeCell ref="C376:C377"/>
    <mergeCell ref="A378:A379"/>
    <mergeCell ref="B378:B379"/>
    <mergeCell ref="C378:C379"/>
    <mergeCell ref="A380:A381"/>
    <mergeCell ref="B380:B381"/>
    <mergeCell ref="C380:C381"/>
    <mergeCell ref="A358:A359"/>
    <mergeCell ref="B358:B359"/>
    <mergeCell ref="C358:C359"/>
    <mergeCell ref="A360:A361"/>
    <mergeCell ref="B360:B361"/>
    <mergeCell ref="C360:C361"/>
    <mergeCell ref="A362:A363"/>
    <mergeCell ref="B362:B363"/>
    <mergeCell ref="C362:C363"/>
    <mergeCell ref="A364:A365"/>
    <mergeCell ref="B364:B365"/>
    <mergeCell ref="C364:C365"/>
    <mergeCell ref="A366:A367"/>
    <mergeCell ref="B366:B367"/>
    <mergeCell ref="C366:C367"/>
    <mergeCell ref="A368:A369"/>
    <mergeCell ref="B368:B369"/>
    <mergeCell ref="C368:C369"/>
    <mergeCell ref="A346:A347"/>
    <mergeCell ref="B346:B347"/>
    <mergeCell ref="C346:C347"/>
    <mergeCell ref="A348:A349"/>
    <mergeCell ref="B348:B349"/>
    <mergeCell ref="C348:C349"/>
    <mergeCell ref="A350:A351"/>
    <mergeCell ref="B350:B351"/>
    <mergeCell ref="C350:C351"/>
    <mergeCell ref="A352:A353"/>
    <mergeCell ref="B352:B353"/>
    <mergeCell ref="C352:C353"/>
    <mergeCell ref="A354:A355"/>
    <mergeCell ref="B354:B355"/>
    <mergeCell ref="C354:C355"/>
    <mergeCell ref="A356:A357"/>
    <mergeCell ref="B356:B357"/>
    <mergeCell ref="C356:C357"/>
    <mergeCell ref="A334:A335"/>
    <mergeCell ref="B334:B335"/>
    <mergeCell ref="C334:C335"/>
    <mergeCell ref="A336:A337"/>
    <mergeCell ref="B336:B337"/>
    <mergeCell ref="C336:C337"/>
    <mergeCell ref="A338:A339"/>
    <mergeCell ref="B338:B339"/>
    <mergeCell ref="C338:C339"/>
    <mergeCell ref="A340:A341"/>
    <mergeCell ref="B340:B341"/>
    <mergeCell ref="C340:C341"/>
    <mergeCell ref="A342:A343"/>
    <mergeCell ref="B342:B343"/>
    <mergeCell ref="C342:C343"/>
    <mergeCell ref="A344:A345"/>
    <mergeCell ref="B344:B345"/>
    <mergeCell ref="C344:C345"/>
    <mergeCell ref="A321:A322"/>
    <mergeCell ref="B321:B322"/>
    <mergeCell ref="C321:C322"/>
    <mergeCell ref="A323:A324"/>
    <mergeCell ref="B323:B324"/>
    <mergeCell ref="C323:C324"/>
    <mergeCell ref="A325:A326"/>
    <mergeCell ref="B325:B326"/>
    <mergeCell ref="C325:C326"/>
    <mergeCell ref="A327:A328"/>
    <mergeCell ref="B327:B328"/>
    <mergeCell ref="C327:C328"/>
    <mergeCell ref="A330:A331"/>
    <mergeCell ref="B330:B331"/>
    <mergeCell ref="C330:C331"/>
    <mergeCell ref="A332:A333"/>
    <mergeCell ref="B332:B333"/>
    <mergeCell ref="C332:C333"/>
    <mergeCell ref="A309:A310"/>
    <mergeCell ref="B309:B310"/>
    <mergeCell ref="C309:C310"/>
    <mergeCell ref="A311:A312"/>
    <mergeCell ref="B311:B312"/>
    <mergeCell ref="C311:C312"/>
    <mergeCell ref="A313:A314"/>
    <mergeCell ref="B313:B314"/>
    <mergeCell ref="C313:C314"/>
    <mergeCell ref="A315:A316"/>
    <mergeCell ref="B315:B316"/>
    <mergeCell ref="C315:C316"/>
    <mergeCell ref="A317:A318"/>
    <mergeCell ref="B317:B318"/>
    <mergeCell ref="C317:C318"/>
    <mergeCell ref="A319:A320"/>
    <mergeCell ref="B319:B320"/>
    <mergeCell ref="C319:C320"/>
    <mergeCell ref="A297:A298"/>
    <mergeCell ref="B297:B298"/>
    <mergeCell ref="C297:C298"/>
    <mergeCell ref="A299:A300"/>
    <mergeCell ref="B299:B300"/>
    <mergeCell ref="C299:C300"/>
    <mergeCell ref="A301:A302"/>
    <mergeCell ref="B301:B302"/>
    <mergeCell ref="C301:C302"/>
    <mergeCell ref="A303:A304"/>
    <mergeCell ref="B303:B304"/>
    <mergeCell ref="C303:C304"/>
    <mergeCell ref="A305:A306"/>
    <mergeCell ref="B305:B306"/>
    <mergeCell ref="C305:C306"/>
    <mergeCell ref="A307:A308"/>
    <mergeCell ref="B307:B308"/>
    <mergeCell ref="C307:C308"/>
    <mergeCell ref="A285:A286"/>
    <mergeCell ref="B285:B286"/>
    <mergeCell ref="C285:C286"/>
    <mergeCell ref="A287:A288"/>
    <mergeCell ref="B287:B288"/>
    <mergeCell ref="C287:C288"/>
    <mergeCell ref="A289:A290"/>
    <mergeCell ref="B289:B290"/>
    <mergeCell ref="C289:C290"/>
    <mergeCell ref="A291:A292"/>
    <mergeCell ref="B291:B292"/>
    <mergeCell ref="C291:C292"/>
    <mergeCell ref="A293:A294"/>
    <mergeCell ref="B293:B294"/>
    <mergeCell ref="C293:C294"/>
    <mergeCell ref="A295:A296"/>
    <mergeCell ref="B295:B296"/>
    <mergeCell ref="C295:C296"/>
    <mergeCell ref="A273:A274"/>
    <mergeCell ref="B273:B274"/>
    <mergeCell ref="C273:C274"/>
    <mergeCell ref="A275:A276"/>
    <mergeCell ref="B275:B276"/>
    <mergeCell ref="C275:C276"/>
    <mergeCell ref="A277:A278"/>
    <mergeCell ref="B277:B278"/>
    <mergeCell ref="C277:C278"/>
    <mergeCell ref="A279:A280"/>
    <mergeCell ref="B279:B280"/>
    <mergeCell ref="C279:C280"/>
    <mergeCell ref="A281:A282"/>
    <mergeCell ref="B281:B282"/>
    <mergeCell ref="C281:C282"/>
    <mergeCell ref="A283:A284"/>
    <mergeCell ref="B283:B284"/>
    <mergeCell ref="C283:C284"/>
    <mergeCell ref="A260:A261"/>
    <mergeCell ref="B260:B261"/>
    <mergeCell ref="C260:C261"/>
    <mergeCell ref="A262:A263"/>
    <mergeCell ref="B262:B263"/>
    <mergeCell ref="C262:C263"/>
    <mergeCell ref="A264:A265"/>
    <mergeCell ref="B264:B265"/>
    <mergeCell ref="C264:C265"/>
    <mergeCell ref="A267:A268"/>
    <mergeCell ref="B267:B268"/>
    <mergeCell ref="C267:C268"/>
    <mergeCell ref="A269:A270"/>
    <mergeCell ref="B269:B270"/>
    <mergeCell ref="C269:C270"/>
    <mergeCell ref="A271:A272"/>
    <mergeCell ref="B271:B272"/>
    <mergeCell ref="C271:C272"/>
    <mergeCell ref="A248:A249"/>
    <mergeCell ref="B248:B249"/>
    <mergeCell ref="C248:C249"/>
    <mergeCell ref="A250:A251"/>
    <mergeCell ref="B250:B251"/>
    <mergeCell ref="C250:C251"/>
    <mergeCell ref="A252:A253"/>
    <mergeCell ref="B252:B253"/>
    <mergeCell ref="C252:C253"/>
    <mergeCell ref="A254:A255"/>
    <mergeCell ref="B254:B255"/>
    <mergeCell ref="C254:C255"/>
    <mergeCell ref="A256:A257"/>
    <mergeCell ref="B256:B257"/>
    <mergeCell ref="C256:C257"/>
    <mergeCell ref="A258:A259"/>
    <mergeCell ref="B258:B259"/>
    <mergeCell ref="C258:C25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A244:A245"/>
    <mergeCell ref="B244:B245"/>
    <mergeCell ref="C244:C245"/>
    <mergeCell ref="A246:A247"/>
    <mergeCell ref="B246:B247"/>
    <mergeCell ref="C246:C247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A218:A219"/>
    <mergeCell ref="B218:B219"/>
    <mergeCell ref="C218:C219"/>
    <mergeCell ref="A220:A221"/>
    <mergeCell ref="B220:B221"/>
    <mergeCell ref="C220:C221"/>
    <mergeCell ref="A222:A223"/>
    <mergeCell ref="B222:B223"/>
    <mergeCell ref="C222:C223"/>
    <mergeCell ref="A198:A199"/>
    <mergeCell ref="B198:B199"/>
    <mergeCell ref="C198:C199"/>
    <mergeCell ref="A200:A201"/>
    <mergeCell ref="B200:B201"/>
    <mergeCell ref="C200:C201"/>
    <mergeCell ref="A202:A203"/>
    <mergeCell ref="B202:B203"/>
    <mergeCell ref="C202:C203"/>
    <mergeCell ref="A206:A207"/>
    <mergeCell ref="B206:B207"/>
    <mergeCell ref="C206:C207"/>
    <mergeCell ref="A208:A209"/>
    <mergeCell ref="B208:B209"/>
    <mergeCell ref="C208:C209"/>
    <mergeCell ref="A210:A211"/>
    <mergeCell ref="B210:B211"/>
    <mergeCell ref="C210:C211"/>
    <mergeCell ref="A186:A187"/>
    <mergeCell ref="B186:B187"/>
    <mergeCell ref="C186:C187"/>
    <mergeCell ref="A188:A189"/>
    <mergeCell ref="B188:B189"/>
    <mergeCell ref="C188:C189"/>
    <mergeCell ref="A190:A191"/>
    <mergeCell ref="B190:B191"/>
    <mergeCell ref="C190:C191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174:A175"/>
    <mergeCell ref="B174:B175"/>
    <mergeCell ref="C174:C175"/>
    <mergeCell ref="A176:A177"/>
    <mergeCell ref="B176:B177"/>
    <mergeCell ref="C176:C177"/>
    <mergeCell ref="A178:A179"/>
    <mergeCell ref="B178:B179"/>
    <mergeCell ref="C178:C179"/>
    <mergeCell ref="A180:A181"/>
    <mergeCell ref="B180:B181"/>
    <mergeCell ref="C180:C181"/>
    <mergeCell ref="A182:A183"/>
    <mergeCell ref="B182:B183"/>
    <mergeCell ref="C182:C183"/>
    <mergeCell ref="A184:A185"/>
    <mergeCell ref="B184:B185"/>
    <mergeCell ref="C184:C185"/>
    <mergeCell ref="A162:A163"/>
    <mergeCell ref="B162:B163"/>
    <mergeCell ref="C162:C163"/>
    <mergeCell ref="A164:A165"/>
    <mergeCell ref="B164:B165"/>
    <mergeCell ref="C164:C165"/>
    <mergeCell ref="A166:A167"/>
    <mergeCell ref="B166:B167"/>
    <mergeCell ref="C166:C167"/>
    <mergeCell ref="A168:A169"/>
    <mergeCell ref="B168:B169"/>
    <mergeCell ref="C168:C169"/>
    <mergeCell ref="A170:A171"/>
    <mergeCell ref="B170:B171"/>
    <mergeCell ref="C170:C171"/>
    <mergeCell ref="A172:A173"/>
    <mergeCell ref="B172:B173"/>
    <mergeCell ref="C172:C173"/>
    <mergeCell ref="A150:A151"/>
    <mergeCell ref="B150:B151"/>
    <mergeCell ref="C150:C151"/>
    <mergeCell ref="A152:A153"/>
    <mergeCell ref="B152:B153"/>
    <mergeCell ref="C152:C153"/>
    <mergeCell ref="A154:A155"/>
    <mergeCell ref="B154:B155"/>
    <mergeCell ref="C154:C155"/>
    <mergeCell ref="A156:A157"/>
    <mergeCell ref="B156:B157"/>
    <mergeCell ref="C156:C157"/>
    <mergeCell ref="A158:A159"/>
    <mergeCell ref="B158:B159"/>
    <mergeCell ref="C158:C159"/>
    <mergeCell ref="A160:A161"/>
    <mergeCell ref="B160:B161"/>
    <mergeCell ref="C160:C161"/>
    <mergeCell ref="A134:A135"/>
    <mergeCell ref="B134:B135"/>
    <mergeCell ref="C134:C135"/>
    <mergeCell ref="A136:A137"/>
    <mergeCell ref="B136:B137"/>
    <mergeCell ref="C136:C137"/>
    <mergeCell ref="A142:A143"/>
    <mergeCell ref="B142:B143"/>
    <mergeCell ref="C142:C143"/>
    <mergeCell ref="A144:A145"/>
    <mergeCell ref="B144:B145"/>
    <mergeCell ref="C144:C145"/>
    <mergeCell ref="A146:A147"/>
    <mergeCell ref="B146:B147"/>
    <mergeCell ref="C146:C147"/>
    <mergeCell ref="A148:A149"/>
    <mergeCell ref="B148:B149"/>
    <mergeCell ref="C148:C149"/>
    <mergeCell ref="A122:A123"/>
    <mergeCell ref="B122:B123"/>
    <mergeCell ref="C122:C123"/>
    <mergeCell ref="A124:A125"/>
    <mergeCell ref="B124:B125"/>
    <mergeCell ref="C124:C125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19"/>
    <mergeCell ref="B118:B119"/>
    <mergeCell ref="C118:C119"/>
    <mergeCell ref="A120:A121"/>
    <mergeCell ref="B120:B121"/>
    <mergeCell ref="C120:C121"/>
    <mergeCell ref="A98:A99"/>
    <mergeCell ref="B98:B99"/>
    <mergeCell ref="C98:C99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86:A87"/>
    <mergeCell ref="B86:B87"/>
    <mergeCell ref="C86:C87"/>
    <mergeCell ref="A88:A89"/>
    <mergeCell ref="B88:B89"/>
    <mergeCell ref="C88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2:A83"/>
    <mergeCell ref="B82:B83"/>
    <mergeCell ref="C82:C83"/>
    <mergeCell ref="A84:A85"/>
    <mergeCell ref="B84:B85"/>
    <mergeCell ref="C84:C85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15:B15"/>
    <mergeCell ref="A16:D16"/>
    <mergeCell ref="A17:A18"/>
    <mergeCell ref="B17:B18"/>
    <mergeCell ref="A1:D1"/>
    <mergeCell ref="A10:D10"/>
    <mergeCell ref="A11:D11"/>
    <mergeCell ref="A12:D12"/>
    <mergeCell ref="A13:D13"/>
    <mergeCell ref="A14:B14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D19:D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1"/>
  <sheetViews>
    <sheetView topLeftCell="A247" workbookViewId="0">
      <selection activeCell="Q265" sqref="Q265"/>
    </sheetView>
  </sheetViews>
  <sheetFormatPr defaultRowHeight="15" x14ac:dyDescent="0.25"/>
  <cols>
    <col min="1" max="1" width="23.1640625" style="162" customWidth="1"/>
    <col min="2" max="2" width="11.5" style="162" customWidth="1"/>
    <col min="3" max="3" width="14.83203125" style="163" customWidth="1"/>
    <col min="4" max="4" width="20" style="162" customWidth="1"/>
    <col min="5" max="5" width="9.33203125" style="162"/>
    <col min="6" max="6" width="9.33203125" style="163"/>
    <col min="7" max="7" width="16.33203125" style="162" customWidth="1"/>
    <col min="8" max="8" width="9.33203125" style="162"/>
    <col min="9" max="9" width="9.33203125" style="163"/>
    <col min="10" max="10" width="17.83203125" style="162" customWidth="1"/>
    <col min="11" max="11" width="9.33203125" style="162"/>
    <col min="12" max="12" width="9.33203125" style="163"/>
    <col min="13" max="13" width="16" style="162" customWidth="1"/>
    <col min="14" max="14" width="9.33203125" style="162"/>
    <col min="15" max="15" width="9.33203125" style="163"/>
    <col min="16" max="16384" width="9.33203125" style="162"/>
  </cols>
  <sheetData>
    <row r="1" spans="1:4" x14ac:dyDescent="0.25">
      <c r="A1" s="234" t="s">
        <v>75</v>
      </c>
      <c r="B1" s="234"/>
      <c r="C1" s="234"/>
      <c r="D1" s="234"/>
    </row>
    <row r="10" spans="1:4" x14ac:dyDescent="0.25">
      <c r="A10" s="234" t="s">
        <v>1914</v>
      </c>
      <c r="B10" s="234"/>
      <c r="C10" s="234"/>
      <c r="D10" s="234"/>
    </row>
    <row r="11" spans="1:4" x14ac:dyDescent="0.25">
      <c r="A11" s="234" t="s">
        <v>75</v>
      </c>
      <c r="B11" s="234"/>
      <c r="C11" s="234"/>
      <c r="D11" s="234"/>
    </row>
    <row r="12" spans="1:4" x14ac:dyDescent="0.25">
      <c r="A12" s="231" t="s">
        <v>75</v>
      </c>
      <c r="B12" s="231"/>
      <c r="C12" s="231"/>
      <c r="D12" s="231"/>
    </row>
    <row r="13" spans="1:4" ht="18" x14ac:dyDescent="0.25">
      <c r="A13" s="235" t="s">
        <v>1913</v>
      </c>
      <c r="B13" s="235"/>
      <c r="C13" s="235"/>
      <c r="D13" s="235"/>
    </row>
    <row r="14" spans="1:4" ht="15.75" x14ac:dyDescent="0.25">
      <c r="A14" s="229" t="s">
        <v>1912</v>
      </c>
      <c r="B14" s="230"/>
      <c r="C14" s="182"/>
    </row>
    <row r="15" spans="1:4" ht="15.75" x14ac:dyDescent="0.25">
      <c r="A15" s="229" t="s">
        <v>1910</v>
      </c>
      <c r="B15" s="230"/>
      <c r="C15" s="182"/>
    </row>
    <row r="16" spans="1:4" x14ac:dyDescent="0.25">
      <c r="A16" s="231" t="s">
        <v>1908</v>
      </c>
      <c r="B16" s="231"/>
      <c r="C16" s="231"/>
      <c r="D16" s="231"/>
    </row>
    <row r="17" spans="1:16" x14ac:dyDescent="0.25">
      <c r="A17" s="232" t="s">
        <v>1907</v>
      </c>
      <c r="B17" s="232" t="s">
        <v>79</v>
      </c>
      <c r="C17" s="181"/>
    </row>
    <row r="18" spans="1:16" x14ac:dyDescent="0.25">
      <c r="A18" s="233"/>
      <c r="B18" s="233"/>
      <c r="C18" s="164" t="s">
        <v>1916</v>
      </c>
    </row>
    <row r="19" spans="1:16" x14ac:dyDescent="0.25">
      <c r="A19" s="236" t="s">
        <v>1906</v>
      </c>
      <c r="B19" s="238">
        <v>0</v>
      </c>
      <c r="C19" s="240">
        <v>0.05</v>
      </c>
      <c r="D19" s="236" t="s">
        <v>1905</v>
      </c>
      <c r="E19" s="238">
        <v>0</v>
      </c>
      <c r="F19" s="240">
        <v>7.0000000000000007E-2</v>
      </c>
      <c r="G19" s="236" t="s">
        <v>1176</v>
      </c>
      <c r="H19" s="238">
        <v>0</v>
      </c>
      <c r="I19" s="240">
        <v>0.09</v>
      </c>
      <c r="J19" s="236" t="s">
        <v>810</v>
      </c>
      <c r="K19" s="238">
        <v>0.57999999999999996</v>
      </c>
      <c r="L19" s="240">
        <v>0.04</v>
      </c>
      <c r="M19" s="236" t="s">
        <v>445</v>
      </c>
      <c r="N19" s="238">
        <v>0.57999999999999996</v>
      </c>
      <c r="O19" s="240">
        <v>0.08</v>
      </c>
      <c r="P19" s="166">
        <f t="shared" ref="P19:P50" si="0">(C19+F19+I19+L19+O19)/5</f>
        <v>6.6000000000000003E-2</v>
      </c>
    </row>
    <row r="20" spans="1:16" ht="15" customHeight="1" x14ac:dyDescent="0.25">
      <c r="A20" s="237"/>
      <c r="B20" s="239"/>
      <c r="C20" s="241"/>
      <c r="D20" s="237"/>
      <c r="E20" s="239"/>
      <c r="F20" s="241"/>
      <c r="G20" s="237"/>
      <c r="H20" s="239"/>
      <c r="I20" s="241"/>
      <c r="J20" s="237"/>
      <c r="K20" s="239"/>
      <c r="L20" s="241"/>
      <c r="M20" s="237"/>
      <c r="N20" s="239"/>
      <c r="O20" s="241"/>
      <c r="P20" s="166">
        <f t="shared" si="0"/>
        <v>0</v>
      </c>
    </row>
    <row r="21" spans="1:16" x14ac:dyDescent="0.25">
      <c r="A21" s="236" t="s">
        <v>1904</v>
      </c>
      <c r="B21" s="238">
        <v>0</v>
      </c>
      <c r="C21" s="240">
        <v>7.0000000000000007E-2</v>
      </c>
      <c r="D21" s="236" t="s">
        <v>1903</v>
      </c>
      <c r="E21" s="238">
        <v>0</v>
      </c>
      <c r="F21" s="240">
        <v>0.04</v>
      </c>
      <c r="G21" s="236" t="s">
        <v>1175</v>
      </c>
      <c r="H21" s="238">
        <v>0</v>
      </c>
      <c r="I21" s="240">
        <v>0.09</v>
      </c>
      <c r="J21" s="236" t="s">
        <v>809</v>
      </c>
      <c r="K21" s="238">
        <v>0.57999999999999996</v>
      </c>
      <c r="L21" s="240">
        <v>0.13</v>
      </c>
      <c r="M21" s="236" t="s">
        <v>444</v>
      </c>
      <c r="N21" s="238">
        <v>0.57999999999999996</v>
      </c>
      <c r="O21" s="240">
        <v>0.09</v>
      </c>
      <c r="P21" s="166">
        <f t="shared" si="0"/>
        <v>8.4000000000000005E-2</v>
      </c>
    </row>
    <row r="22" spans="1:16" ht="15" customHeight="1" x14ac:dyDescent="0.25">
      <c r="A22" s="237"/>
      <c r="B22" s="239"/>
      <c r="C22" s="241"/>
      <c r="D22" s="237"/>
      <c r="E22" s="239"/>
      <c r="F22" s="241"/>
      <c r="G22" s="237"/>
      <c r="H22" s="239"/>
      <c r="I22" s="241"/>
      <c r="J22" s="237"/>
      <c r="K22" s="239"/>
      <c r="L22" s="241"/>
      <c r="M22" s="237"/>
      <c r="N22" s="239"/>
      <c r="O22" s="241"/>
      <c r="P22" s="166">
        <f t="shared" si="0"/>
        <v>0</v>
      </c>
    </row>
    <row r="23" spans="1:16" x14ac:dyDescent="0.25">
      <c r="A23" s="236" t="s">
        <v>1902</v>
      </c>
      <c r="B23" s="238">
        <v>0</v>
      </c>
      <c r="C23" s="240">
        <v>0.06</v>
      </c>
      <c r="D23" s="236" t="s">
        <v>1901</v>
      </c>
      <c r="E23" s="238">
        <v>0</v>
      </c>
      <c r="F23" s="240">
        <v>0.06</v>
      </c>
      <c r="G23" s="236" t="s">
        <v>1174</v>
      </c>
      <c r="H23" s="238">
        <v>0</v>
      </c>
      <c r="I23" s="240">
        <v>0.09</v>
      </c>
      <c r="J23" s="236" t="s">
        <v>808</v>
      </c>
      <c r="K23" s="238">
        <v>0.57999999999999996</v>
      </c>
      <c r="L23" s="240">
        <v>0.11</v>
      </c>
      <c r="M23" s="236" t="s">
        <v>443</v>
      </c>
      <c r="N23" s="238">
        <v>0.57999999999999996</v>
      </c>
      <c r="O23" s="240">
        <v>0.08</v>
      </c>
      <c r="P23" s="166">
        <f t="shared" si="0"/>
        <v>0.08</v>
      </c>
    </row>
    <row r="24" spans="1:16" ht="15" customHeight="1" x14ac:dyDescent="0.25">
      <c r="A24" s="237"/>
      <c r="B24" s="239"/>
      <c r="C24" s="241"/>
      <c r="D24" s="237"/>
      <c r="E24" s="239"/>
      <c r="F24" s="241"/>
      <c r="G24" s="237"/>
      <c r="H24" s="239"/>
      <c r="I24" s="241"/>
      <c r="J24" s="237"/>
      <c r="K24" s="239"/>
      <c r="L24" s="241"/>
      <c r="M24" s="237"/>
      <c r="N24" s="239"/>
      <c r="O24" s="241"/>
      <c r="P24" s="166">
        <f t="shared" si="0"/>
        <v>0</v>
      </c>
    </row>
    <row r="25" spans="1:16" x14ac:dyDescent="0.25">
      <c r="A25" s="236" t="s">
        <v>1900</v>
      </c>
      <c r="B25" s="238">
        <v>0</v>
      </c>
      <c r="C25" s="240">
        <v>0.06</v>
      </c>
      <c r="D25" s="236" t="s">
        <v>1899</v>
      </c>
      <c r="E25" s="238">
        <v>0</v>
      </c>
      <c r="F25" s="240">
        <v>0.06</v>
      </c>
      <c r="G25" s="236" t="s">
        <v>1173</v>
      </c>
      <c r="H25" s="238">
        <v>0</v>
      </c>
      <c r="I25" s="240">
        <v>0.1</v>
      </c>
      <c r="J25" s="236" t="s">
        <v>807</v>
      </c>
      <c r="K25" s="238">
        <v>0.57999999999999996</v>
      </c>
      <c r="L25" s="240">
        <v>0.09</v>
      </c>
      <c r="M25" s="236" t="s">
        <v>442</v>
      </c>
      <c r="N25" s="238">
        <v>0.57999999999999996</v>
      </c>
      <c r="O25" s="240">
        <v>7.0000000000000007E-2</v>
      </c>
      <c r="P25" s="166">
        <f t="shared" si="0"/>
        <v>7.5999999999999998E-2</v>
      </c>
    </row>
    <row r="26" spans="1:16" ht="15" customHeight="1" x14ac:dyDescent="0.25">
      <c r="A26" s="237"/>
      <c r="B26" s="239"/>
      <c r="C26" s="241"/>
      <c r="D26" s="237"/>
      <c r="E26" s="239"/>
      <c r="F26" s="241"/>
      <c r="G26" s="237"/>
      <c r="H26" s="239"/>
      <c r="I26" s="241"/>
      <c r="J26" s="237"/>
      <c r="K26" s="239"/>
      <c r="L26" s="241"/>
      <c r="M26" s="237"/>
      <c r="N26" s="239"/>
      <c r="O26" s="241"/>
      <c r="P26" s="166">
        <f t="shared" si="0"/>
        <v>0</v>
      </c>
    </row>
    <row r="27" spans="1:16" x14ac:dyDescent="0.25">
      <c r="A27" s="236" t="s">
        <v>1898</v>
      </c>
      <c r="B27" s="238">
        <v>0</v>
      </c>
      <c r="C27" s="240">
        <v>7.0000000000000007E-2</v>
      </c>
      <c r="D27" s="236" t="s">
        <v>1897</v>
      </c>
      <c r="E27" s="238">
        <v>0</v>
      </c>
      <c r="F27" s="240">
        <v>7.0000000000000007E-2</v>
      </c>
      <c r="G27" s="236" t="s">
        <v>1172</v>
      </c>
      <c r="H27" s="238">
        <v>0</v>
      </c>
      <c r="I27" s="240">
        <v>0.12</v>
      </c>
      <c r="J27" s="236" t="s">
        <v>806</v>
      </c>
      <c r="K27" s="238">
        <v>0.57999999999999996</v>
      </c>
      <c r="L27" s="240">
        <v>0.08</v>
      </c>
      <c r="M27" s="236" t="s">
        <v>441</v>
      </c>
      <c r="N27" s="238">
        <v>0.57999999999999996</v>
      </c>
      <c r="O27" s="240">
        <v>0.12</v>
      </c>
      <c r="P27" s="166">
        <f t="shared" si="0"/>
        <v>9.1999999999999998E-2</v>
      </c>
    </row>
    <row r="28" spans="1:16" ht="15" customHeight="1" x14ac:dyDescent="0.25">
      <c r="A28" s="237"/>
      <c r="B28" s="239"/>
      <c r="C28" s="241"/>
      <c r="D28" s="237"/>
      <c r="E28" s="239"/>
      <c r="F28" s="241"/>
      <c r="G28" s="237"/>
      <c r="H28" s="239"/>
      <c r="I28" s="241"/>
      <c r="J28" s="237"/>
      <c r="K28" s="239"/>
      <c r="L28" s="241"/>
      <c r="M28" s="237"/>
      <c r="N28" s="239"/>
      <c r="O28" s="241"/>
      <c r="P28" s="166">
        <f t="shared" si="0"/>
        <v>0</v>
      </c>
    </row>
    <row r="29" spans="1:16" x14ac:dyDescent="0.25">
      <c r="A29" s="236" t="s">
        <v>1896</v>
      </c>
      <c r="B29" s="238">
        <v>0</v>
      </c>
      <c r="C29" s="240">
        <v>7.0000000000000007E-2</v>
      </c>
      <c r="D29" s="236" t="s">
        <v>1895</v>
      </c>
      <c r="E29" s="238">
        <v>0</v>
      </c>
      <c r="F29" s="240">
        <v>0.06</v>
      </c>
      <c r="G29" s="236" t="s">
        <v>1171</v>
      </c>
      <c r="H29" s="238">
        <v>0</v>
      </c>
      <c r="I29" s="240">
        <v>0.1</v>
      </c>
      <c r="J29" s="236" t="s">
        <v>805</v>
      </c>
      <c r="K29" s="238">
        <v>0.57999999999999996</v>
      </c>
      <c r="L29" s="240">
        <v>7.0000000000000007E-2</v>
      </c>
      <c r="M29" s="236" t="s">
        <v>440</v>
      </c>
      <c r="N29" s="238">
        <v>0.57999999999999996</v>
      </c>
      <c r="O29" s="240">
        <v>0.13</v>
      </c>
      <c r="P29" s="166">
        <f t="shared" si="0"/>
        <v>8.6000000000000007E-2</v>
      </c>
    </row>
    <row r="30" spans="1:16" ht="15" customHeight="1" x14ac:dyDescent="0.25">
      <c r="A30" s="237"/>
      <c r="B30" s="239"/>
      <c r="C30" s="241"/>
      <c r="D30" s="237"/>
      <c r="E30" s="239"/>
      <c r="F30" s="241"/>
      <c r="G30" s="237"/>
      <c r="H30" s="239"/>
      <c r="I30" s="241"/>
      <c r="J30" s="237"/>
      <c r="K30" s="239"/>
      <c r="L30" s="241"/>
      <c r="M30" s="237"/>
      <c r="N30" s="239"/>
      <c r="O30" s="241"/>
      <c r="P30" s="166">
        <f t="shared" si="0"/>
        <v>0</v>
      </c>
    </row>
    <row r="31" spans="1:16" x14ac:dyDescent="0.25">
      <c r="A31" s="236" t="s">
        <v>1894</v>
      </c>
      <c r="B31" s="238">
        <v>0</v>
      </c>
      <c r="C31" s="240">
        <v>7.0000000000000007E-2</v>
      </c>
      <c r="D31" s="236" t="s">
        <v>1893</v>
      </c>
      <c r="E31" s="238">
        <v>0</v>
      </c>
      <c r="F31" s="240">
        <v>7.0000000000000007E-2</v>
      </c>
      <c r="G31" s="236" t="s">
        <v>1170</v>
      </c>
      <c r="H31" s="238">
        <v>0</v>
      </c>
      <c r="I31" s="240">
        <v>7.0000000000000007E-2</v>
      </c>
      <c r="J31" s="236" t="s">
        <v>804</v>
      </c>
      <c r="K31" s="238">
        <v>0.57999999999999996</v>
      </c>
      <c r="L31" s="240">
        <v>0.09</v>
      </c>
      <c r="M31" s="236" t="s">
        <v>439</v>
      </c>
      <c r="N31" s="238">
        <v>0.57999999999999996</v>
      </c>
      <c r="O31" s="240">
        <v>0.08</v>
      </c>
      <c r="P31" s="166">
        <f t="shared" si="0"/>
        <v>7.6000000000000012E-2</v>
      </c>
    </row>
    <row r="32" spans="1:16" ht="15" customHeight="1" x14ac:dyDescent="0.25">
      <c r="A32" s="237"/>
      <c r="B32" s="239"/>
      <c r="C32" s="241"/>
      <c r="D32" s="237"/>
      <c r="E32" s="239"/>
      <c r="F32" s="241"/>
      <c r="G32" s="237"/>
      <c r="H32" s="239"/>
      <c r="I32" s="241"/>
      <c r="J32" s="237"/>
      <c r="K32" s="239"/>
      <c r="L32" s="241"/>
      <c r="M32" s="237"/>
      <c r="N32" s="239"/>
      <c r="O32" s="241"/>
      <c r="P32" s="166">
        <f t="shared" si="0"/>
        <v>0</v>
      </c>
    </row>
    <row r="33" spans="1:16" x14ac:dyDescent="0.25">
      <c r="A33" s="236" t="s">
        <v>1892</v>
      </c>
      <c r="B33" s="238">
        <v>0</v>
      </c>
      <c r="C33" s="240">
        <v>7.0000000000000007E-2</v>
      </c>
      <c r="D33" s="236" t="s">
        <v>1891</v>
      </c>
      <c r="E33" s="238">
        <v>0</v>
      </c>
      <c r="F33" s="240">
        <v>0.05</v>
      </c>
      <c r="G33" s="236" t="s">
        <v>1169</v>
      </c>
      <c r="H33" s="238">
        <v>0</v>
      </c>
      <c r="I33" s="240">
        <v>0.18</v>
      </c>
      <c r="J33" s="236" t="s">
        <v>803</v>
      </c>
      <c r="K33" s="238">
        <v>0.57999999999999996</v>
      </c>
      <c r="L33" s="240">
        <v>0.08</v>
      </c>
      <c r="M33" s="236" t="s">
        <v>438</v>
      </c>
      <c r="N33" s="238">
        <v>0.57999999999999996</v>
      </c>
      <c r="O33" s="240">
        <v>0.08</v>
      </c>
      <c r="P33" s="166">
        <f t="shared" si="0"/>
        <v>9.1999999999999998E-2</v>
      </c>
    </row>
    <row r="34" spans="1:16" ht="15" customHeight="1" x14ac:dyDescent="0.25">
      <c r="A34" s="237"/>
      <c r="B34" s="239"/>
      <c r="C34" s="241"/>
      <c r="D34" s="237"/>
      <c r="E34" s="239"/>
      <c r="F34" s="241"/>
      <c r="G34" s="237"/>
      <c r="H34" s="239"/>
      <c r="I34" s="241"/>
      <c r="J34" s="237"/>
      <c r="K34" s="239"/>
      <c r="L34" s="241"/>
      <c r="M34" s="237"/>
      <c r="N34" s="239"/>
      <c r="O34" s="241"/>
      <c r="P34" s="166">
        <f t="shared" si="0"/>
        <v>0</v>
      </c>
    </row>
    <row r="35" spans="1:16" x14ac:dyDescent="0.25">
      <c r="A35" s="236" t="s">
        <v>1890</v>
      </c>
      <c r="B35" s="238">
        <v>0</v>
      </c>
      <c r="C35" s="240">
        <v>7.0000000000000007E-2</v>
      </c>
      <c r="D35" s="236" t="s">
        <v>1889</v>
      </c>
      <c r="E35" s="238">
        <v>0</v>
      </c>
      <c r="F35" s="240">
        <v>7.0000000000000007E-2</v>
      </c>
      <c r="G35" s="236" t="s">
        <v>1168</v>
      </c>
      <c r="H35" s="238">
        <v>0</v>
      </c>
      <c r="I35" s="240">
        <v>0.12</v>
      </c>
      <c r="J35" s="236" t="s">
        <v>802</v>
      </c>
      <c r="K35" s="238">
        <v>0.57999999999999996</v>
      </c>
      <c r="L35" s="240">
        <v>7.0000000000000007E-2</v>
      </c>
      <c r="M35" s="236" t="s">
        <v>437</v>
      </c>
      <c r="N35" s="238">
        <v>0.57999999999999996</v>
      </c>
      <c r="O35" s="240">
        <v>0.06</v>
      </c>
      <c r="P35" s="166">
        <f t="shared" si="0"/>
        <v>7.8E-2</v>
      </c>
    </row>
    <row r="36" spans="1:16" ht="15" customHeight="1" x14ac:dyDescent="0.25">
      <c r="A36" s="237"/>
      <c r="B36" s="239"/>
      <c r="C36" s="241"/>
      <c r="D36" s="237"/>
      <c r="E36" s="239"/>
      <c r="F36" s="241"/>
      <c r="G36" s="237"/>
      <c r="H36" s="239"/>
      <c r="I36" s="241"/>
      <c r="J36" s="237"/>
      <c r="K36" s="239"/>
      <c r="L36" s="241"/>
      <c r="M36" s="237"/>
      <c r="N36" s="239"/>
      <c r="O36" s="241"/>
      <c r="P36" s="166">
        <f t="shared" si="0"/>
        <v>0</v>
      </c>
    </row>
    <row r="37" spans="1:16" x14ac:dyDescent="0.25">
      <c r="A37" s="236" t="s">
        <v>1888</v>
      </c>
      <c r="B37" s="238">
        <v>0</v>
      </c>
      <c r="C37" s="240">
        <v>0.06</v>
      </c>
      <c r="D37" s="236" t="s">
        <v>1887</v>
      </c>
      <c r="E37" s="238">
        <v>0</v>
      </c>
      <c r="F37" s="240">
        <v>0.04</v>
      </c>
      <c r="G37" s="236" t="s">
        <v>1167</v>
      </c>
      <c r="H37" s="238">
        <v>0</v>
      </c>
      <c r="I37" s="240">
        <v>0.1</v>
      </c>
      <c r="J37" s="236" t="s">
        <v>801</v>
      </c>
      <c r="K37" s="238">
        <v>0.57999999999999996</v>
      </c>
      <c r="L37" s="240">
        <v>0.08</v>
      </c>
      <c r="M37" s="236" t="s">
        <v>436</v>
      </c>
      <c r="N37" s="238">
        <v>0.57999999999999996</v>
      </c>
      <c r="O37" s="240">
        <v>0.08</v>
      </c>
      <c r="P37" s="166">
        <f t="shared" si="0"/>
        <v>7.2000000000000008E-2</v>
      </c>
    </row>
    <row r="38" spans="1:16" ht="15" customHeight="1" x14ac:dyDescent="0.25">
      <c r="A38" s="237"/>
      <c r="B38" s="239"/>
      <c r="C38" s="241"/>
      <c r="D38" s="237"/>
      <c r="E38" s="239"/>
      <c r="F38" s="241"/>
      <c r="G38" s="237"/>
      <c r="H38" s="239"/>
      <c r="I38" s="241"/>
      <c r="J38" s="237"/>
      <c r="K38" s="239"/>
      <c r="L38" s="241"/>
      <c r="M38" s="237"/>
      <c r="N38" s="239"/>
      <c r="O38" s="241"/>
      <c r="P38" s="166">
        <f t="shared" si="0"/>
        <v>0</v>
      </c>
    </row>
    <row r="39" spans="1:16" x14ac:dyDescent="0.25">
      <c r="A39" s="236" t="s">
        <v>1886</v>
      </c>
      <c r="B39" s="238">
        <v>0</v>
      </c>
      <c r="C39" s="240">
        <v>7.0000000000000007E-2</v>
      </c>
      <c r="D39" s="236" t="s">
        <v>1885</v>
      </c>
      <c r="E39" s="238">
        <v>0</v>
      </c>
      <c r="F39" s="240">
        <v>0.05</v>
      </c>
      <c r="G39" s="236" t="s">
        <v>1166</v>
      </c>
      <c r="H39" s="238">
        <v>0</v>
      </c>
      <c r="I39" s="240">
        <v>0.06</v>
      </c>
      <c r="J39" s="236" t="s">
        <v>800</v>
      </c>
      <c r="K39" s="238">
        <v>0.57999999999999996</v>
      </c>
      <c r="L39" s="240">
        <v>0.09</v>
      </c>
      <c r="M39" s="236" t="s">
        <v>435</v>
      </c>
      <c r="N39" s="238">
        <v>0.57999999999999996</v>
      </c>
      <c r="O39" s="240">
        <v>0.09</v>
      </c>
      <c r="P39" s="166">
        <f t="shared" si="0"/>
        <v>7.1999999999999995E-2</v>
      </c>
    </row>
    <row r="40" spans="1:16" ht="15" customHeight="1" x14ac:dyDescent="0.25">
      <c r="A40" s="237"/>
      <c r="B40" s="239"/>
      <c r="C40" s="241"/>
      <c r="D40" s="237"/>
      <c r="E40" s="239"/>
      <c r="F40" s="241"/>
      <c r="G40" s="237"/>
      <c r="H40" s="239"/>
      <c r="I40" s="241"/>
      <c r="J40" s="237"/>
      <c r="K40" s="239"/>
      <c r="L40" s="241"/>
      <c r="M40" s="237"/>
      <c r="N40" s="239"/>
      <c r="O40" s="241"/>
      <c r="P40" s="166">
        <f t="shared" si="0"/>
        <v>0</v>
      </c>
    </row>
    <row r="41" spans="1:16" x14ac:dyDescent="0.25">
      <c r="A41" s="236" t="s">
        <v>1884</v>
      </c>
      <c r="B41" s="238">
        <v>0</v>
      </c>
      <c r="C41" s="240">
        <v>0.06</v>
      </c>
      <c r="D41" s="236" t="s">
        <v>1883</v>
      </c>
      <c r="E41" s="238">
        <v>0</v>
      </c>
      <c r="F41" s="240">
        <v>0.08</v>
      </c>
      <c r="G41" s="236" t="s">
        <v>1165</v>
      </c>
      <c r="H41" s="238">
        <v>0</v>
      </c>
      <c r="I41" s="240">
        <v>0.1</v>
      </c>
      <c r="J41" s="236" t="s">
        <v>799</v>
      </c>
      <c r="K41" s="238">
        <v>0.57999999999999996</v>
      </c>
      <c r="L41" s="240">
        <v>0.08</v>
      </c>
      <c r="M41" s="236" t="s">
        <v>434</v>
      </c>
      <c r="N41" s="238">
        <v>0.57999999999999996</v>
      </c>
      <c r="O41" s="240">
        <v>7.0000000000000007E-2</v>
      </c>
      <c r="P41" s="166">
        <f t="shared" si="0"/>
        <v>7.8E-2</v>
      </c>
    </row>
    <row r="42" spans="1:16" ht="15" customHeight="1" x14ac:dyDescent="0.25">
      <c r="A42" s="237"/>
      <c r="B42" s="239"/>
      <c r="C42" s="241"/>
      <c r="D42" s="237"/>
      <c r="E42" s="239"/>
      <c r="F42" s="241"/>
      <c r="G42" s="237"/>
      <c r="H42" s="239"/>
      <c r="I42" s="241"/>
      <c r="J42" s="237"/>
      <c r="K42" s="239"/>
      <c r="L42" s="241"/>
      <c r="M42" s="237"/>
      <c r="N42" s="239"/>
      <c r="O42" s="241"/>
      <c r="P42" s="166">
        <f t="shared" si="0"/>
        <v>0</v>
      </c>
    </row>
    <row r="43" spans="1:16" x14ac:dyDescent="0.25">
      <c r="A43" s="236" t="s">
        <v>1882</v>
      </c>
      <c r="B43" s="238">
        <v>0</v>
      </c>
      <c r="C43" s="240">
        <v>0.03</v>
      </c>
      <c r="D43" s="236" t="s">
        <v>1881</v>
      </c>
      <c r="E43" s="238">
        <v>0</v>
      </c>
      <c r="F43" s="240">
        <v>0.08</v>
      </c>
      <c r="G43" s="236" t="s">
        <v>1164</v>
      </c>
      <c r="H43" s="238">
        <v>0</v>
      </c>
      <c r="I43" s="240">
        <v>0.13</v>
      </c>
      <c r="J43" s="236" t="s">
        <v>798</v>
      </c>
      <c r="K43" s="238">
        <v>0.57999999999999996</v>
      </c>
      <c r="L43" s="240">
        <v>0.08</v>
      </c>
      <c r="M43" s="236" t="s">
        <v>433</v>
      </c>
      <c r="N43" s="238">
        <v>0.57999999999999996</v>
      </c>
      <c r="O43" s="240">
        <v>0.16</v>
      </c>
      <c r="P43" s="166">
        <f t="shared" si="0"/>
        <v>9.6000000000000002E-2</v>
      </c>
    </row>
    <row r="44" spans="1:16" ht="15" customHeight="1" x14ac:dyDescent="0.25">
      <c r="A44" s="237"/>
      <c r="B44" s="239"/>
      <c r="C44" s="241"/>
      <c r="D44" s="237"/>
      <c r="E44" s="239"/>
      <c r="F44" s="241"/>
      <c r="G44" s="237"/>
      <c r="H44" s="239"/>
      <c r="I44" s="241"/>
      <c r="J44" s="237"/>
      <c r="K44" s="239"/>
      <c r="L44" s="241"/>
      <c r="M44" s="237"/>
      <c r="N44" s="239"/>
      <c r="O44" s="241"/>
      <c r="P44" s="166">
        <f t="shared" si="0"/>
        <v>0</v>
      </c>
    </row>
    <row r="45" spans="1:16" x14ac:dyDescent="0.25">
      <c r="A45" s="236" t="s">
        <v>1880</v>
      </c>
      <c r="B45" s="238">
        <v>0</v>
      </c>
      <c r="C45" s="240">
        <v>0.08</v>
      </c>
      <c r="D45" s="236" t="s">
        <v>1879</v>
      </c>
      <c r="E45" s="238">
        <v>0</v>
      </c>
      <c r="F45" s="240">
        <v>0.11</v>
      </c>
      <c r="G45" s="236" t="s">
        <v>1163</v>
      </c>
      <c r="H45" s="238">
        <v>0</v>
      </c>
      <c r="I45" s="240">
        <v>7.0000000000000007E-2</v>
      </c>
      <c r="J45" s="236" t="s">
        <v>797</v>
      </c>
      <c r="K45" s="238">
        <v>0.57999999999999996</v>
      </c>
      <c r="L45" s="240">
        <v>0.15</v>
      </c>
      <c r="M45" s="236" t="s">
        <v>432</v>
      </c>
      <c r="N45" s="238">
        <v>0.57999999999999996</v>
      </c>
      <c r="O45" s="240">
        <v>0.28999999999999998</v>
      </c>
      <c r="P45" s="166">
        <f t="shared" si="0"/>
        <v>0.13999999999999999</v>
      </c>
    </row>
    <row r="46" spans="1:16" ht="15" customHeight="1" x14ac:dyDescent="0.25">
      <c r="A46" s="237"/>
      <c r="B46" s="239"/>
      <c r="C46" s="241"/>
      <c r="D46" s="237"/>
      <c r="E46" s="239"/>
      <c r="F46" s="241"/>
      <c r="G46" s="237"/>
      <c r="H46" s="239"/>
      <c r="I46" s="241"/>
      <c r="J46" s="237"/>
      <c r="K46" s="239"/>
      <c r="L46" s="241"/>
      <c r="M46" s="237"/>
      <c r="N46" s="239"/>
      <c r="O46" s="241"/>
      <c r="P46" s="166">
        <f t="shared" si="0"/>
        <v>0</v>
      </c>
    </row>
    <row r="47" spans="1:16" x14ac:dyDescent="0.25">
      <c r="A47" s="236" t="s">
        <v>1878</v>
      </c>
      <c r="B47" s="238">
        <v>0</v>
      </c>
      <c r="C47" s="240">
        <v>0.05</v>
      </c>
      <c r="D47" s="236" t="s">
        <v>1877</v>
      </c>
      <c r="E47" s="238">
        <v>0</v>
      </c>
      <c r="F47" s="240">
        <v>0.09</v>
      </c>
      <c r="G47" s="236" t="s">
        <v>1162</v>
      </c>
      <c r="H47" s="238">
        <v>0</v>
      </c>
      <c r="I47" s="240">
        <v>0.08</v>
      </c>
      <c r="J47" s="236" t="s">
        <v>796</v>
      </c>
      <c r="K47" s="238">
        <v>0.57999999999999996</v>
      </c>
      <c r="L47" s="240">
        <v>0.09</v>
      </c>
      <c r="M47" s="236" t="s">
        <v>431</v>
      </c>
      <c r="N47" s="238">
        <v>0.57999999999999996</v>
      </c>
      <c r="O47" s="240">
        <v>0.23</v>
      </c>
      <c r="P47" s="166">
        <f t="shared" si="0"/>
        <v>0.10800000000000001</v>
      </c>
    </row>
    <row r="48" spans="1:16" ht="15" customHeight="1" x14ac:dyDescent="0.25">
      <c r="A48" s="237"/>
      <c r="B48" s="239"/>
      <c r="C48" s="241"/>
      <c r="D48" s="237"/>
      <c r="E48" s="239"/>
      <c r="F48" s="241"/>
      <c r="G48" s="237"/>
      <c r="H48" s="239"/>
      <c r="I48" s="241"/>
      <c r="J48" s="237"/>
      <c r="K48" s="239"/>
      <c r="L48" s="241"/>
      <c r="M48" s="237"/>
      <c r="N48" s="239"/>
      <c r="O48" s="241"/>
      <c r="P48" s="166">
        <f t="shared" si="0"/>
        <v>0</v>
      </c>
    </row>
    <row r="49" spans="1:16" x14ac:dyDescent="0.25">
      <c r="A49" s="236" t="s">
        <v>1876</v>
      </c>
      <c r="B49" s="238">
        <v>0</v>
      </c>
      <c r="C49" s="240">
        <v>0.06</v>
      </c>
      <c r="D49" s="236" t="s">
        <v>1875</v>
      </c>
      <c r="E49" s="238">
        <v>0</v>
      </c>
      <c r="F49" s="240">
        <v>7.0000000000000007E-2</v>
      </c>
      <c r="G49" s="236" t="s">
        <v>1161</v>
      </c>
      <c r="H49" s="238">
        <v>0</v>
      </c>
      <c r="I49" s="240">
        <v>0.04</v>
      </c>
      <c r="J49" s="236" t="s">
        <v>795</v>
      </c>
      <c r="K49" s="238">
        <v>0.57999999999999996</v>
      </c>
      <c r="L49" s="240">
        <v>0.09</v>
      </c>
      <c r="M49" s="236" t="s">
        <v>430</v>
      </c>
      <c r="N49" s="238">
        <v>0.57999999999999996</v>
      </c>
      <c r="O49" s="240">
        <v>0.27</v>
      </c>
      <c r="P49" s="166">
        <f t="shared" si="0"/>
        <v>0.10600000000000001</v>
      </c>
    </row>
    <row r="50" spans="1:16" ht="15" customHeight="1" x14ac:dyDescent="0.25">
      <c r="A50" s="237"/>
      <c r="B50" s="239"/>
      <c r="C50" s="241"/>
      <c r="D50" s="237"/>
      <c r="E50" s="239"/>
      <c r="F50" s="241"/>
      <c r="G50" s="237"/>
      <c r="H50" s="239"/>
      <c r="I50" s="241"/>
      <c r="J50" s="237"/>
      <c r="K50" s="239"/>
      <c r="L50" s="241"/>
      <c r="M50" s="237"/>
      <c r="N50" s="239"/>
      <c r="O50" s="241"/>
      <c r="P50" s="166">
        <f t="shared" si="0"/>
        <v>0</v>
      </c>
    </row>
    <row r="51" spans="1:16" x14ac:dyDescent="0.25">
      <c r="A51" s="236" t="s">
        <v>1874</v>
      </c>
      <c r="B51" s="238">
        <v>0</v>
      </c>
      <c r="C51" s="240">
        <v>0.04</v>
      </c>
      <c r="D51" s="236" t="s">
        <v>1873</v>
      </c>
      <c r="E51" s="238">
        <v>0</v>
      </c>
      <c r="F51" s="240">
        <v>0.09</v>
      </c>
      <c r="G51" s="236" t="s">
        <v>1160</v>
      </c>
      <c r="H51" s="238">
        <v>0</v>
      </c>
      <c r="I51" s="240">
        <v>0.08</v>
      </c>
      <c r="J51" s="236" t="s">
        <v>794</v>
      </c>
      <c r="K51" s="238">
        <v>0.57999999999999996</v>
      </c>
      <c r="L51" s="240">
        <v>0.16</v>
      </c>
      <c r="M51" s="236" t="s">
        <v>429</v>
      </c>
      <c r="N51" s="238">
        <v>0.57999999999999996</v>
      </c>
      <c r="O51" s="240">
        <v>0.14000000000000001</v>
      </c>
      <c r="P51" s="166">
        <f t="shared" ref="P51:P80" si="1">(C51+F51+I51+L51+O51)/5</f>
        <v>0.10200000000000001</v>
      </c>
    </row>
    <row r="52" spans="1:16" ht="15" customHeight="1" x14ac:dyDescent="0.25">
      <c r="A52" s="237"/>
      <c r="B52" s="239"/>
      <c r="C52" s="241"/>
      <c r="D52" s="237"/>
      <c r="E52" s="239"/>
      <c r="F52" s="241"/>
      <c r="G52" s="237"/>
      <c r="H52" s="239"/>
      <c r="I52" s="241"/>
      <c r="J52" s="237"/>
      <c r="K52" s="239"/>
      <c r="L52" s="241"/>
      <c r="M52" s="237"/>
      <c r="N52" s="239"/>
      <c r="O52" s="241"/>
      <c r="P52" s="166">
        <f t="shared" si="1"/>
        <v>0</v>
      </c>
    </row>
    <row r="53" spans="1:16" x14ac:dyDescent="0.25">
      <c r="A53" s="236" t="s">
        <v>1872</v>
      </c>
      <c r="B53" s="238">
        <v>0</v>
      </c>
      <c r="C53" s="240">
        <v>0.01</v>
      </c>
      <c r="D53" s="236" t="s">
        <v>1871</v>
      </c>
      <c r="E53" s="238">
        <v>0</v>
      </c>
      <c r="F53" s="240">
        <v>0.09</v>
      </c>
      <c r="G53" s="236" t="s">
        <v>1159</v>
      </c>
      <c r="H53" s="238">
        <v>0</v>
      </c>
      <c r="I53" s="240">
        <v>0.09</v>
      </c>
      <c r="J53" s="236" t="s">
        <v>793</v>
      </c>
      <c r="K53" s="238">
        <v>0.57999999999999996</v>
      </c>
      <c r="L53" s="240">
        <v>0.12</v>
      </c>
      <c r="M53" s="236" t="s">
        <v>428</v>
      </c>
      <c r="N53" s="238">
        <v>0.57999999999999996</v>
      </c>
      <c r="O53" s="240">
        <v>0.12</v>
      </c>
      <c r="P53" s="166">
        <f t="shared" si="1"/>
        <v>8.5999999999999993E-2</v>
      </c>
    </row>
    <row r="54" spans="1:16" ht="15" customHeight="1" x14ac:dyDescent="0.25">
      <c r="A54" s="237"/>
      <c r="B54" s="239"/>
      <c r="C54" s="241"/>
      <c r="D54" s="237"/>
      <c r="E54" s="239"/>
      <c r="F54" s="241"/>
      <c r="G54" s="237"/>
      <c r="H54" s="239"/>
      <c r="I54" s="241"/>
      <c r="J54" s="237"/>
      <c r="K54" s="239"/>
      <c r="L54" s="241"/>
      <c r="M54" s="237"/>
      <c r="N54" s="239"/>
      <c r="O54" s="241"/>
      <c r="P54" s="166">
        <f t="shared" si="1"/>
        <v>0</v>
      </c>
    </row>
    <row r="55" spans="1:16" x14ac:dyDescent="0.25">
      <c r="A55" s="236" t="s">
        <v>1870</v>
      </c>
      <c r="B55" s="238">
        <v>0</v>
      </c>
      <c r="C55" s="240">
        <v>0.02</v>
      </c>
      <c r="D55" s="236" t="s">
        <v>1869</v>
      </c>
      <c r="E55" s="238">
        <v>0</v>
      </c>
      <c r="F55" s="240">
        <v>0.08</v>
      </c>
      <c r="G55" s="236" t="s">
        <v>1158</v>
      </c>
      <c r="H55" s="238">
        <v>0</v>
      </c>
      <c r="I55" s="240">
        <v>0.09</v>
      </c>
      <c r="J55" s="236" t="s">
        <v>792</v>
      </c>
      <c r="K55" s="238">
        <v>0.57999999999999996</v>
      </c>
      <c r="L55" s="240">
        <v>0.12</v>
      </c>
      <c r="M55" s="236" t="s">
        <v>427</v>
      </c>
      <c r="N55" s="238">
        <v>0.57999999999999996</v>
      </c>
      <c r="O55" s="240">
        <v>0.11</v>
      </c>
      <c r="P55" s="166">
        <f t="shared" si="1"/>
        <v>8.3999999999999991E-2</v>
      </c>
    </row>
    <row r="56" spans="1:16" ht="15" customHeight="1" x14ac:dyDescent="0.25">
      <c r="A56" s="237"/>
      <c r="B56" s="239"/>
      <c r="C56" s="241"/>
      <c r="D56" s="237"/>
      <c r="E56" s="239"/>
      <c r="F56" s="241"/>
      <c r="G56" s="237"/>
      <c r="H56" s="239"/>
      <c r="I56" s="241"/>
      <c r="J56" s="237"/>
      <c r="K56" s="239"/>
      <c r="L56" s="241"/>
      <c r="M56" s="237"/>
      <c r="N56" s="239"/>
      <c r="O56" s="241"/>
      <c r="P56" s="166">
        <f t="shared" si="1"/>
        <v>0</v>
      </c>
    </row>
    <row r="57" spans="1:16" x14ac:dyDescent="0.25">
      <c r="A57" s="236" t="s">
        <v>1868</v>
      </c>
      <c r="B57" s="238">
        <v>0</v>
      </c>
      <c r="C57" s="240">
        <v>0.01</v>
      </c>
      <c r="D57" s="236" t="s">
        <v>1867</v>
      </c>
      <c r="E57" s="238">
        <v>0</v>
      </c>
      <c r="F57" s="240">
        <v>0.11</v>
      </c>
      <c r="G57" s="236" t="s">
        <v>1157</v>
      </c>
      <c r="H57" s="238">
        <v>0</v>
      </c>
      <c r="I57" s="240">
        <v>0.08</v>
      </c>
      <c r="J57" s="236" t="s">
        <v>791</v>
      </c>
      <c r="K57" s="238">
        <v>0.57999999999999996</v>
      </c>
      <c r="L57" s="240">
        <v>0.12</v>
      </c>
      <c r="M57" s="236" t="s">
        <v>426</v>
      </c>
      <c r="N57" s="238">
        <v>0.57999999999999996</v>
      </c>
      <c r="O57" s="240">
        <v>0.11</v>
      </c>
      <c r="P57" s="166">
        <f t="shared" si="1"/>
        <v>8.5999999999999993E-2</v>
      </c>
    </row>
    <row r="58" spans="1:16" ht="15" customHeight="1" x14ac:dyDescent="0.25">
      <c r="A58" s="237"/>
      <c r="B58" s="239"/>
      <c r="C58" s="241"/>
      <c r="D58" s="237"/>
      <c r="E58" s="239"/>
      <c r="F58" s="241"/>
      <c r="G58" s="237"/>
      <c r="H58" s="239"/>
      <c r="I58" s="241"/>
      <c r="J58" s="237"/>
      <c r="K58" s="239"/>
      <c r="L58" s="241"/>
      <c r="M58" s="237"/>
      <c r="N58" s="239"/>
      <c r="O58" s="241"/>
      <c r="P58" s="166">
        <f t="shared" si="1"/>
        <v>0</v>
      </c>
    </row>
    <row r="59" spans="1:16" x14ac:dyDescent="0.25">
      <c r="A59" s="236" t="s">
        <v>1866</v>
      </c>
      <c r="B59" s="238">
        <v>0</v>
      </c>
      <c r="C59" s="240">
        <v>0.02</v>
      </c>
      <c r="D59" s="236" t="s">
        <v>1865</v>
      </c>
      <c r="E59" s="238">
        <v>0</v>
      </c>
      <c r="F59" s="240">
        <v>0.09</v>
      </c>
      <c r="G59" s="236" t="s">
        <v>1156</v>
      </c>
      <c r="H59" s="238">
        <v>0</v>
      </c>
      <c r="I59" s="240">
        <v>0.05</v>
      </c>
      <c r="J59" s="236" t="s">
        <v>790</v>
      </c>
      <c r="K59" s="238">
        <v>0.57999999999999996</v>
      </c>
      <c r="L59" s="240">
        <v>0.16</v>
      </c>
      <c r="M59" s="236" t="s">
        <v>425</v>
      </c>
      <c r="N59" s="238">
        <v>0.57999999999999996</v>
      </c>
      <c r="O59" s="240">
        <v>0.06</v>
      </c>
      <c r="P59" s="166">
        <f t="shared" si="1"/>
        <v>7.5999999999999998E-2</v>
      </c>
    </row>
    <row r="60" spans="1:16" ht="15" customHeight="1" x14ac:dyDescent="0.25">
      <c r="A60" s="237"/>
      <c r="B60" s="239"/>
      <c r="C60" s="241"/>
      <c r="D60" s="237"/>
      <c r="E60" s="239"/>
      <c r="F60" s="241"/>
      <c r="G60" s="237"/>
      <c r="H60" s="239"/>
      <c r="I60" s="241"/>
      <c r="J60" s="237"/>
      <c r="K60" s="239"/>
      <c r="L60" s="241"/>
      <c r="M60" s="237"/>
      <c r="N60" s="239"/>
      <c r="O60" s="241"/>
      <c r="P60" s="166">
        <f t="shared" si="1"/>
        <v>0</v>
      </c>
    </row>
    <row r="61" spans="1:16" x14ac:dyDescent="0.25">
      <c r="A61" s="236" t="s">
        <v>1864</v>
      </c>
      <c r="B61" s="238">
        <v>0</v>
      </c>
      <c r="C61" s="240">
        <v>0.03</v>
      </c>
      <c r="D61" s="236" t="s">
        <v>1863</v>
      </c>
      <c r="E61" s="238">
        <v>0</v>
      </c>
      <c r="F61" s="240">
        <v>0.09</v>
      </c>
      <c r="G61" s="236" t="s">
        <v>1155</v>
      </c>
      <c r="H61" s="238">
        <v>0</v>
      </c>
      <c r="I61" s="240">
        <v>0.05</v>
      </c>
      <c r="J61" s="236" t="s">
        <v>789</v>
      </c>
      <c r="K61" s="238">
        <v>0.57999999999999996</v>
      </c>
      <c r="L61" s="240">
        <v>0.12</v>
      </c>
      <c r="M61" s="236" t="s">
        <v>424</v>
      </c>
      <c r="N61" s="238">
        <v>0.57999999999999996</v>
      </c>
      <c r="O61" s="240">
        <v>0.11</v>
      </c>
      <c r="P61" s="166">
        <f t="shared" si="1"/>
        <v>7.9999999999999988E-2</v>
      </c>
    </row>
    <row r="62" spans="1:16" ht="15" customHeight="1" x14ac:dyDescent="0.25">
      <c r="A62" s="237"/>
      <c r="B62" s="239"/>
      <c r="C62" s="241"/>
      <c r="D62" s="237"/>
      <c r="E62" s="239"/>
      <c r="F62" s="241"/>
      <c r="G62" s="237"/>
      <c r="H62" s="239"/>
      <c r="I62" s="241"/>
      <c r="J62" s="237"/>
      <c r="K62" s="239"/>
      <c r="L62" s="241"/>
      <c r="M62" s="237"/>
      <c r="N62" s="239"/>
      <c r="O62" s="241"/>
      <c r="P62" s="166">
        <f t="shared" si="1"/>
        <v>0</v>
      </c>
    </row>
    <row r="63" spans="1:16" x14ac:dyDescent="0.25">
      <c r="A63" s="236" t="s">
        <v>1862</v>
      </c>
      <c r="B63" s="238">
        <v>0</v>
      </c>
      <c r="C63" s="240">
        <v>0.06</v>
      </c>
      <c r="D63" s="236" t="s">
        <v>1861</v>
      </c>
      <c r="E63" s="238">
        <v>0</v>
      </c>
      <c r="F63" s="240">
        <v>0.1</v>
      </c>
      <c r="G63" s="236" t="s">
        <v>1154</v>
      </c>
      <c r="H63" s="238">
        <v>0</v>
      </c>
      <c r="I63" s="240">
        <v>0.02</v>
      </c>
      <c r="J63" s="236" t="s">
        <v>788</v>
      </c>
      <c r="K63" s="238">
        <v>0.57999999999999996</v>
      </c>
      <c r="L63" s="240">
        <v>0.12</v>
      </c>
      <c r="M63" s="236" t="s">
        <v>423</v>
      </c>
      <c r="N63" s="238">
        <v>0.57999999999999996</v>
      </c>
      <c r="O63" s="240">
        <v>0.08</v>
      </c>
      <c r="P63" s="166">
        <f t="shared" si="1"/>
        <v>7.5999999999999998E-2</v>
      </c>
    </row>
    <row r="64" spans="1:16" ht="15" customHeight="1" x14ac:dyDescent="0.25">
      <c r="A64" s="237"/>
      <c r="B64" s="239"/>
      <c r="C64" s="241"/>
      <c r="D64" s="237"/>
      <c r="E64" s="239"/>
      <c r="F64" s="241"/>
      <c r="G64" s="237"/>
      <c r="H64" s="239"/>
      <c r="I64" s="241"/>
      <c r="J64" s="237"/>
      <c r="K64" s="239"/>
      <c r="L64" s="241"/>
      <c r="M64" s="237"/>
      <c r="N64" s="239"/>
      <c r="O64" s="241"/>
      <c r="P64" s="166">
        <f t="shared" si="1"/>
        <v>0</v>
      </c>
    </row>
    <row r="65" spans="1:16" x14ac:dyDescent="0.25">
      <c r="A65" s="236" t="s">
        <v>1860</v>
      </c>
      <c r="B65" s="238">
        <v>0</v>
      </c>
      <c r="C65" s="240">
        <v>7.0000000000000007E-2</v>
      </c>
      <c r="D65" s="236" t="s">
        <v>1859</v>
      </c>
      <c r="E65" s="238">
        <v>0</v>
      </c>
      <c r="F65" s="240">
        <v>0.09</v>
      </c>
      <c r="G65" s="236" t="s">
        <v>1153</v>
      </c>
      <c r="H65" s="238">
        <v>0</v>
      </c>
      <c r="I65" s="240">
        <v>0.11</v>
      </c>
      <c r="J65" s="236" t="s">
        <v>787</v>
      </c>
      <c r="K65" s="238">
        <v>0.57999999999999996</v>
      </c>
      <c r="L65" s="240">
        <v>0.05</v>
      </c>
      <c r="M65" s="236" t="s">
        <v>422</v>
      </c>
      <c r="N65" s="238">
        <v>0.57999999999999996</v>
      </c>
      <c r="O65" s="240">
        <v>0.05</v>
      </c>
      <c r="P65" s="166">
        <f t="shared" si="1"/>
        <v>7.3999999999999996E-2</v>
      </c>
    </row>
    <row r="66" spans="1:16" ht="15" customHeight="1" x14ac:dyDescent="0.25">
      <c r="A66" s="237"/>
      <c r="B66" s="239"/>
      <c r="C66" s="241"/>
      <c r="D66" s="237"/>
      <c r="E66" s="239"/>
      <c r="F66" s="241"/>
      <c r="G66" s="237"/>
      <c r="H66" s="239"/>
      <c r="I66" s="241"/>
      <c r="J66" s="237"/>
      <c r="K66" s="239"/>
      <c r="L66" s="241"/>
      <c r="M66" s="237"/>
      <c r="N66" s="239"/>
      <c r="O66" s="241"/>
      <c r="P66" s="166">
        <f t="shared" si="1"/>
        <v>0</v>
      </c>
    </row>
    <row r="67" spans="1:16" x14ac:dyDescent="0.25">
      <c r="A67" s="236" t="s">
        <v>1858</v>
      </c>
      <c r="B67" s="238">
        <v>0</v>
      </c>
      <c r="C67" s="240">
        <v>0.06</v>
      </c>
      <c r="D67" s="236" t="s">
        <v>1857</v>
      </c>
      <c r="E67" s="238">
        <v>0</v>
      </c>
      <c r="F67" s="240">
        <v>0.08</v>
      </c>
      <c r="G67" s="236" t="s">
        <v>1152</v>
      </c>
      <c r="H67" s="238">
        <v>0</v>
      </c>
      <c r="I67" s="240">
        <v>0.14000000000000001</v>
      </c>
      <c r="J67" s="236" t="s">
        <v>786</v>
      </c>
      <c r="K67" s="238">
        <v>0.57999999999999996</v>
      </c>
      <c r="L67" s="240">
        <v>0.03</v>
      </c>
      <c r="M67" s="236" t="s">
        <v>421</v>
      </c>
      <c r="N67" s="238">
        <v>0.57999999999999996</v>
      </c>
      <c r="O67" s="240">
        <v>0.12</v>
      </c>
      <c r="P67" s="166">
        <f t="shared" si="1"/>
        <v>8.6000000000000007E-2</v>
      </c>
    </row>
    <row r="68" spans="1:16" ht="15" customHeight="1" x14ac:dyDescent="0.25">
      <c r="A68" s="237"/>
      <c r="B68" s="239"/>
      <c r="C68" s="241"/>
      <c r="D68" s="237"/>
      <c r="E68" s="239"/>
      <c r="F68" s="241"/>
      <c r="G68" s="237"/>
      <c r="H68" s="239"/>
      <c r="I68" s="241"/>
      <c r="J68" s="237"/>
      <c r="K68" s="239"/>
      <c r="L68" s="241"/>
      <c r="M68" s="237"/>
      <c r="N68" s="239"/>
      <c r="O68" s="241"/>
      <c r="P68" s="166">
        <f t="shared" si="1"/>
        <v>0</v>
      </c>
    </row>
    <row r="69" spans="1:16" x14ac:dyDescent="0.25">
      <c r="A69" s="236" t="s">
        <v>1856</v>
      </c>
      <c r="B69" s="238">
        <v>0</v>
      </c>
      <c r="C69" s="240">
        <v>0.03</v>
      </c>
      <c r="D69" s="236" t="s">
        <v>1855</v>
      </c>
      <c r="E69" s="238">
        <v>0</v>
      </c>
      <c r="F69" s="240">
        <v>0.11</v>
      </c>
      <c r="G69" s="236" t="s">
        <v>1151</v>
      </c>
      <c r="H69" s="238">
        <v>0</v>
      </c>
      <c r="I69" s="240">
        <v>0.12</v>
      </c>
      <c r="J69" s="236" t="s">
        <v>785</v>
      </c>
      <c r="K69" s="238">
        <v>0.57999999999999996</v>
      </c>
      <c r="L69" s="240">
        <v>0.03</v>
      </c>
      <c r="M69" s="236" t="s">
        <v>420</v>
      </c>
      <c r="N69" s="238">
        <v>0.57999999999999996</v>
      </c>
      <c r="O69" s="240">
        <v>7.0000000000000007E-2</v>
      </c>
      <c r="P69" s="166">
        <f t="shared" si="1"/>
        <v>7.2000000000000008E-2</v>
      </c>
    </row>
    <row r="70" spans="1:16" ht="15" customHeight="1" x14ac:dyDescent="0.25">
      <c r="A70" s="237"/>
      <c r="B70" s="239"/>
      <c r="C70" s="241"/>
      <c r="D70" s="237"/>
      <c r="E70" s="239"/>
      <c r="F70" s="241"/>
      <c r="G70" s="237"/>
      <c r="H70" s="239"/>
      <c r="I70" s="241"/>
      <c r="J70" s="237"/>
      <c r="K70" s="239"/>
      <c r="L70" s="241"/>
      <c r="M70" s="237"/>
      <c r="N70" s="239"/>
      <c r="O70" s="241"/>
      <c r="P70" s="166">
        <f t="shared" si="1"/>
        <v>0</v>
      </c>
    </row>
    <row r="71" spans="1:16" x14ac:dyDescent="0.25">
      <c r="A71" s="236" t="s">
        <v>1854</v>
      </c>
      <c r="B71" s="238">
        <v>0</v>
      </c>
      <c r="C71" s="240">
        <v>7.0000000000000007E-2</v>
      </c>
      <c r="D71" s="236" t="s">
        <v>1853</v>
      </c>
      <c r="E71" s="238">
        <v>0</v>
      </c>
      <c r="F71" s="240">
        <v>0.1</v>
      </c>
      <c r="G71" s="236" t="s">
        <v>1150</v>
      </c>
      <c r="H71" s="238">
        <v>0</v>
      </c>
      <c r="I71" s="240">
        <v>0.2</v>
      </c>
      <c r="J71" s="236" t="s">
        <v>784</v>
      </c>
      <c r="K71" s="238">
        <v>0.57999999999999996</v>
      </c>
      <c r="L71" s="240">
        <v>0.08</v>
      </c>
      <c r="M71" s="236" t="s">
        <v>419</v>
      </c>
      <c r="N71" s="238">
        <v>0.57999999999999996</v>
      </c>
      <c r="O71" s="240">
        <v>0.09</v>
      </c>
      <c r="P71" s="166">
        <f t="shared" si="1"/>
        <v>0.10800000000000001</v>
      </c>
    </row>
    <row r="72" spans="1:16" ht="15" customHeight="1" x14ac:dyDescent="0.25">
      <c r="A72" s="237"/>
      <c r="B72" s="239"/>
      <c r="C72" s="241"/>
      <c r="D72" s="237"/>
      <c r="E72" s="239"/>
      <c r="F72" s="241"/>
      <c r="G72" s="237"/>
      <c r="H72" s="239"/>
      <c r="I72" s="241"/>
      <c r="J72" s="237"/>
      <c r="K72" s="239"/>
      <c r="L72" s="241"/>
      <c r="M72" s="237"/>
      <c r="N72" s="239"/>
      <c r="O72" s="241"/>
      <c r="P72" s="166">
        <f t="shared" si="1"/>
        <v>0</v>
      </c>
    </row>
    <row r="73" spans="1:16" x14ac:dyDescent="0.25">
      <c r="A73" s="236" t="s">
        <v>1852</v>
      </c>
      <c r="B73" s="238">
        <v>0</v>
      </c>
      <c r="C73" s="240">
        <v>0.09</v>
      </c>
      <c r="D73" s="236" t="s">
        <v>1851</v>
      </c>
      <c r="E73" s="238">
        <v>0</v>
      </c>
      <c r="F73" s="240">
        <v>0.1</v>
      </c>
      <c r="G73" s="236" t="s">
        <v>1149</v>
      </c>
      <c r="H73" s="238">
        <v>0</v>
      </c>
      <c r="I73" s="240">
        <v>0.28000000000000003</v>
      </c>
      <c r="J73" s="236" t="s">
        <v>783</v>
      </c>
      <c r="K73" s="238">
        <v>0.57999999999999996</v>
      </c>
      <c r="L73" s="240">
        <v>0.1</v>
      </c>
      <c r="M73" s="236" t="s">
        <v>418</v>
      </c>
      <c r="N73" s="238">
        <v>0.57999999999999996</v>
      </c>
      <c r="O73" s="240">
        <v>7.0000000000000007E-2</v>
      </c>
      <c r="P73" s="166">
        <f t="shared" si="1"/>
        <v>0.12800000000000003</v>
      </c>
    </row>
    <row r="74" spans="1:16" ht="15" customHeight="1" x14ac:dyDescent="0.25">
      <c r="A74" s="237"/>
      <c r="B74" s="239"/>
      <c r="C74" s="241"/>
      <c r="D74" s="237"/>
      <c r="E74" s="239"/>
      <c r="F74" s="241"/>
      <c r="G74" s="237"/>
      <c r="H74" s="239"/>
      <c r="I74" s="241"/>
      <c r="J74" s="237"/>
      <c r="K74" s="239"/>
      <c r="L74" s="241"/>
      <c r="M74" s="237"/>
      <c r="N74" s="239"/>
      <c r="O74" s="241"/>
      <c r="P74" s="166">
        <f t="shared" si="1"/>
        <v>0</v>
      </c>
    </row>
    <row r="75" spans="1:16" x14ac:dyDescent="0.25">
      <c r="A75" s="236" t="s">
        <v>1850</v>
      </c>
      <c r="B75" s="238">
        <v>0</v>
      </c>
      <c r="C75" s="240">
        <v>0.06</v>
      </c>
      <c r="D75" s="236" t="s">
        <v>1849</v>
      </c>
      <c r="E75" s="238">
        <v>0</v>
      </c>
      <c r="F75" s="240">
        <v>0.09</v>
      </c>
      <c r="G75" s="236" t="s">
        <v>1148</v>
      </c>
      <c r="H75" s="238">
        <v>0</v>
      </c>
      <c r="I75" s="240">
        <v>0.15</v>
      </c>
      <c r="J75" s="236" t="s">
        <v>782</v>
      </c>
      <c r="K75" s="238">
        <v>0.57999999999999996</v>
      </c>
      <c r="L75" s="240">
        <v>0.09</v>
      </c>
      <c r="M75" s="236" t="s">
        <v>417</v>
      </c>
      <c r="N75" s="238">
        <v>0.57999999999999996</v>
      </c>
      <c r="O75" s="240">
        <v>0.08</v>
      </c>
      <c r="P75" s="166">
        <f t="shared" si="1"/>
        <v>9.4E-2</v>
      </c>
    </row>
    <row r="76" spans="1:16" ht="15" customHeight="1" x14ac:dyDescent="0.25">
      <c r="A76" s="237"/>
      <c r="B76" s="239"/>
      <c r="C76" s="241"/>
      <c r="D76" s="237"/>
      <c r="E76" s="239"/>
      <c r="F76" s="241"/>
      <c r="G76" s="237"/>
      <c r="H76" s="239"/>
      <c r="I76" s="241"/>
      <c r="J76" s="237"/>
      <c r="K76" s="239"/>
      <c r="L76" s="241"/>
      <c r="M76" s="237"/>
      <c r="N76" s="239"/>
      <c r="O76" s="241"/>
      <c r="P76" s="166">
        <f t="shared" si="1"/>
        <v>0</v>
      </c>
    </row>
    <row r="77" spans="1:16" x14ac:dyDescent="0.25">
      <c r="A77" s="236" t="s">
        <v>1848</v>
      </c>
      <c r="B77" s="238">
        <v>0</v>
      </c>
      <c r="C77" s="240">
        <v>0.06</v>
      </c>
      <c r="D77" s="236" t="s">
        <v>1847</v>
      </c>
      <c r="E77" s="238">
        <v>0</v>
      </c>
      <c r="F77" s="240">
        <v>0.04</v>
      </c>
      <c r="G77" s="236" t="s">
        <v>1147</v>
      </c>
      <c r="H77" s="238">
        <v>0</v>
      </c>
      <c r="I77" s="240">
        <v>0.11</v>
      </c>
      <c r="J77" s="236" t="s">
        <v>781</v>
      </c>
      <c r="K77" s="238">
        <v>0.57999999999999996</v>
      </c>
      <c r="L77" s="240">
        <v>0.1</v>
      </c>
      <c r="M77" s="236" t="s">
        <v>416</v>
      </c>
      <c r="N77" s="238">
        <v>0.57999999999999996</v>
      </c>
      <c r="O77" s="240">
        <v>0.04</v>
      </c>
      <c r="P77" s="166">
        <f t="shared" si="1"/>
        <v>7.0000000000000007E-2</v>
      </c>
    </row>
    <row r="78" spans="1:16" ht="15" customHeight="1" x14ac:dyDescent="0.25">
      <c r="A78" s="237"/>
      <c r="B78" s="239"/>
      <c r="C78" s="241"/>
      <c r="D78" s="237"/>
      <c r="E78" s="239"/>
      <c r="F78" s="241"/>
      <c r="G78" s="237"/>
      <c r="H78" s="239"/>
      <c r="I78" s="241"/>
      <c r="J78" s="237"/>
      <c r="K78" s="239"/>
      <c r="L78" s="241"/>
      <c r="M78" s="237"/>
      <c r="N78" s="239"/>
      <c r="O78" s="241"/>
      <c r="P78" s="166">
        <f t="shared" si="1"/>
        <v>0</v>
      </c>
    </row>
    <row r="79" spans="1:16" x14ac:dyDescent="0.25">
      <c r="A79" s="236" t="s">
        <v>1846</v>
      </c>
      <c r="B79" s="238">
        <v>0</v>
      </c>
      <c r="C79" s="240">
        <v>7.0000000000000007E-2</v>
      </c>
      <c r="D79" s="236" t="s">
        <v>1845</v>
      </c>
      <c r="E79" s="238">
        <v>0</v>
      </c>
      <c r="F79" s="240">
        <v>0.08</v>
      </c>
      <c r="G79" s="236" t="s">
        <v>1146</v>
      </c>
      <c r="H79" s="238">
        <v>0</v>
      </c>
      <c r="I79" s="240">
        <v>0.09</v>
      </c>
      <c r="J79" s="236" t="s">
        <v>780</v>
      </c>
      <c r="K79" s="238">
        <v>0.57999999999999996</v>
      </c>
      <c r="L79" s="240">
        <v>0.11</v>
      </c>
      <c r="M79" s="236" t="s">
        <v>415</v>
      </c>
      <c r="N79" s="238">
        <v>0.57999999999999996</v>
      </c>
      <c r="O79" s="240">
        <v>7.0000000000000007E-2</v>
      </c>
      <c r="P79" s="166">
        <f t="shared" si="1"/>
        <v>8.4000000000000005E-2</v>
      </c>
    </row>
    <row r="80" spans="1:16" ht="15" customHeight="1" x14ac:dyDescent="0.25">
      <c r="A80" s="237"/>
      <c r="B80" s="239"/>
      <c r="C80" s="241"/>
      <c r="D80" s="237"/>
      <c r="E80" s="239"/>
      <c r="F80" s="241"/>
      <c r="G80" s="237"/>
      <c r="H80" s="239"/>
      <c r="I80" s="241"/>
      <c r="J80" s="237"/>
      <c r="K80" s="239"/>
      <c r="L80" s="241"/>
      <c r="M80" s="237"/>
      <c r="N80" s="239"/>
      <c r="O80" s="241"/>
      <c r="P80" s="166">
        <f t="shared" si="1"/>
        <v>0</v>
      </c>
    </row>
    <row r="81" spans="1:17" ht="15" customHeight="1" x14ac:dyDescent="0.25">
      <c r="A81" s="175"/>
      <c r="B81" s="174"/>
      <c r="C81" s="173"/>
      <c r="D81" s="175"/>
      <c r="E81" s="174"/>
      <c r="F81" s="173"/>
      <c r="G81" s="175"/>
      <c r="H81" s="174"/>
      <c r="I81" s="173"/>
      <c r="J81" s="175"/>
      <c r="K81" s="174"/>
      <c r="L81" s="173"/>
      <c r="M81" s="175"/>
      <c r="N81" s="174"/>
      <c r="O81" s="173"/>
      <c r="P81" s="166"/>
      <c r="Q81" s="166">
        <f>SUM(P19:P80)</f>
        <v>2.7080000000000006</v>
      </c>
    </row>
    <row r="82" spans="1:17" x14ac:dyDescent="0.25">
      <c r="A82" s="236" t="s">
        <v>1844</v>
      </c>
      <c r="B82" s="238">
        <v>0</v>
      </c>
      <c r="C82" s="240">
        <v>0.06</v>
      </c>
      <c r="D82" s="236" t="s">
        <v>1843</v>
      </c>
      <c r="E82" s="238">
        <v>0</v>
      </c>
      <c r="F82" s="240">
        <v>0.08</v>
      </c>
      <c r="G82" s="236" t="s">
        <v>1145</v>
      </c>
      <c r="H82" s="238">
        <v>0</v>
      </c>
      <c r="I82" s="240">
        <v>0.1</v>
      </c>
      <c r="J82" s="236" t="s">
        <v>779</v>
      </c>
      <c r="K82" s="238">
        <v>0.57999999999999996</v>
      </c>
      <c r="L82" s="240">
        <v>0.11</v>
      </c>
      <c r="M82" s="236" t="s">
        <v>414</v>
      </c>
      <c r="N82" s="238">
        <v>0.57999999999999996</v>
      </c>
      <c r="O82" s="240">
        <v>0.12</v>
      </c>
      <c r="P82" s="166">
        <f t="shared" ref="P82:P113" si="2">(C82+F82+I82+L82+O82)/5</f>
        <v>9.4E-2</v>
      </c>
    </row>
    <row r="83" spans="1:17" ht="15" customHeight="1" x14ac:dyDescent="0.25">
      <c r="A83" s="237"/>
      <c r="B83" s="239"/>
      <c r="C83" s="241"/>
      <c r="D83" s="237"/>
      <c r="E83" s="239"/>
      <c r="F83" s="241"/>
      <c r="G83" s="237"/>
      <c r="H83" s="239"/>
      <c r="I83" s="241"/>
      <c r="J83" s="237"/>
      <c r="K83" s="239"/>
      <c r="L83" s="241"/>
      <c r="M83" s="237"/>
      <c r="N83" s="239"/>
      <c r="O83" s="241"/>
      <c r="P83" s="166">
        <f t="shared" si="2"/>
        <v>0</v>
      </c>
    </row>
    <row r="84" spans="1:17" x14ac:dyDescent="0.25">
      <c r="A84" s="236" t="s">
        <v>1842</v>
      </c>
      <c r="B84" s="238">
        <v>0</v>
      </c>
      <c r="C84" s="240">
        <v>0.06</v>
      </c>
      <c r="D84" s="236" t="s">
        <v>1841</v>
      </c>
      <c r="E84" s="238">
        <v>0</v>
      </c>
      <c r="F84" s="240">
        <v>0.12</v>
      </c>
      <c r="G84" s="236" t="s">
        <v>1144</v>
      </c>
      <c r="H84" s="238">
        <v>0</v>
      </c>
      <c r="I84" s="240">
        <v>0.1</v>
      </c>
      <c r="J84" s="236" t="s">
        <v>778</v>
      </c>
      <c r="K84" s="238">
        <v>0.57999999999999996</v>
      </c>
      <c r="L84" s="240">
        <v>7.0000000000000007E-2</v>
      </c>
      <c r="M84" s="236" t="s">
        <v>413</v>
      </c>
      <c r="N84" s="238">
        <v>0.57999999999999996</v>
      </c>
      <c r="O84" s="240">
        <v>0.1</v>
      </c>
      <c r="P84" s="166">
        <f t="shared" si="2"/>
        <v>9.0000000000000011E-2</v>
      </c>
    </row>
    <row r="85" spans="1:17" ht="15" customHeight="1" x14ac:dyDescent="0.25">
      <c r="A85" s="237"/>
      <c r="B85" s="239"/>
      <c r="C85" s="241"/>
      <c r="D85" s="237"/>
      <c r="E85" s="239"/>
      <c r="F85" s="241"/>
      <c r="G85" s="237"/>
      <c r="H85" s="239"/>
      <c r="I85" s="241"/>
      <c r="J85" s="237"/>
      <c r="K85" s="239"/>
      <c r="L85" s="241"/>
      <c r="M85" s="237"/>
      <c r="N85" s="239"/>
      <c r="O85" s="241"/>
      <c r="P85" s="166">
        <f t="shared" si="2"/>
        <v>0</v>
      </c>
    </row>
    <row r="86" spans="1:17" x14ac:dyDescent="0.25">
      <c r="A86" s="236" t="s">
        <v>1840</v>
      </c>
      <c r="B86" s="238">
        <v>0</v>
      </c>
      <c r="C86" s="240">
        <v>7.0000000000000007E-2</v>
      </c>
      <c r="D86" s="236" t="s">
        <v>1839</v>
      </c>
      <c r="E86" s="238">
        <v>0</v>
      </c>
      <c r="F86" s="240">
        <v>0.09</v>
      </c>
      <c r="G86" s="236" t="s">
        <v>1143</v>
      </c>
      <c r="H86" s="238">
        <v>0</v>
      </c>
      <c r="I86" s="240">
        <v>0.19</v>
      </c>
      <c r="J86" s="236" t="s">
        <v>777</v>
      </c>
      <c r="K86" s="238">
        <v>0.57999999999999996</v>
      </c>
      <c r="L86" s="240">
        <v>0.11</v>
      </c>
      <c r="M86" s="236" t="s">
        <v>412</v>
      </c>
      <c r="N86" s="238">
        <v>0.57999999999999996</v>
      </c>
      <c r="O86" s="240">
        <v>0.09</v>
      </c>
      <c r="P86" s="166">
        <f t="shared" si="2"/>
        <v>0.10999999999999999</v>
      </c>
    </row>
    <row r="87" spans="1:17" ht="15" customHeight="1" x14ac:dyDescent="0.25">
      <c r="A87" s="237"/>
      <c r="B87" s="239"/>
      <c r="C87" s="241"/>
      <c r="D87" s="237"/>
      <c r="E87" s="239"/>
      <c r="F87" s="241"/>
      <c r="G87" s="237"/>
      <c r="H87" s="239"/>
      <c r="I87" s="241"/>
      <c r="J87" s="237"/>
      <c r="K87" s="239"/>
      <c r="L87" s="241"/>
      <c r="M87" s="237"/>
      <c r="N87" s="239"/>
      <c r="O87" s="241"/>
      <c r="P87" s="166">
        <f t="shared" si="2"/>
        <v>0</v>
      </c>
    </row>
    <row r="88" spans="1:17" x14ac:dyDescent="0.25">
      <c r="A88" s="236" t="s">
        <v>1838</v>
      </c>
      <c r="B88" s="238">
        <v>0</v>
      </c>
      <c r="C88" s="240">
        <v>0.06</v>
      </c>
      <c r="D88" s="236" t="s">
        <v>1837</v>
      </c>
      <c r="E88" s="238">
        <v>0</v>
      </c>
      <c r="F88" s="240">
        <v>0.08</v>
      </c>
      <c r="G88" s="236" t="s">
        <v>1142</v>
      </c>
      <c r="H88" s="238">
        <v>0</v>
      </c>
      <c r="I88" s="240">
        <v>0.14000000000000001</v>
      </c>
      <c r="J88" s="236" t="s">
        <v>776</v>
      </c>
      <c r="K88" s="238">
        <v>0.57999999999999996</v>
      </c>
      <c r="L88" s="240">
        <v>0.09</v>
      </c>
      <c r="M88" s="236" t="s">
        <v>411</v>
      </c>
      <c r="N88" s="238">
        <v>0.57999999999999996</v>
      </c>
      <c r="O88" s="240">
        <v>0.11</v>
      </c>
      <c r="P88" s="166">
        <f t="shared" si="2"/>
        <v>9.6000000000000002E-2</v>
      </c>
    </row>
    <row r="89" spans="1:17" ht="15" customHeight="1" x14ac:dyDescent="0.25">
      <c r="A89" s="237"/>
      <c r="B89" s="239"/>
      <c r="C89" s="241"/>
      <c r="D89" s="237"/>
      <c r="E89" s="239"/>
      <c r="F89" s="241"/>
      <c r="G89" s="237"/>
      <c r="H89" s="239"/>
      <c r="I89" s="241"/>
      <c r="J89" s="237"/>
      <c r="K89" s="239"/>
      <c r="L89" s="241"/>
      <c r="M89" s="237"/>
      <c r="N89" s="239"/>
      <c r="O89" s="241"/>
      <c r="P89" s="166">
        <f t="shared" si="2"/>
        <v>0</v>
      </c>
    </row>
    <row r="90" spans="1:17" x14ac:dyDescent="0.25">
      <c r="A90" s="236" t="s">
        <v>1836</v>
      </c>
      <c r="B90" s="238">
        <v>0</v>
      </c>
      <c r="C90" s="240">
        <v>0.01</v>
      </c>
      <c r="D90" s="236" t="s">
        <v>1835</v>
      </c>
      <c r="E90" s="238">
        <v>0</v>
      </c>
      <c r="F90" s="240">
        <v>0.09</v>
      </c>
      <c r="G90" s="236" t="s">
        <v>1141</v>
      </c>
      <c r="H90" s="238">
        <v>0</v>
      </c>
      <c r="I90" s="240">
        <v>0.14000000000000001</v>
      </c>
      <c r="J90" s="236" t="s">
        <v>775</v>
      </c>
      <c r="K90" s="238">
        <v>0.59</v>
      </c>
      <c r="L90" s="240">
        <v>0.03</v>
      </c>
      <c r="M90" s="236" t="s">
        <v>410</v>
      </c>
      <c r="N90" s="238">
        <v>0.59</v>
      </c>
      <c r="O90" s="240">
        <v>0.1</v>
      </c>
      <c r="P90" s="166">
        <f t="shared" si="2"/>
        <v>7.3999999999999996E-2</v>
      </c>
    </row>
    <row r="91" spans="1:17" ht="15" customHeight="1" x14ac:dyDescent="0.25">
      <c r="A91" s="237"/>
      <c r="B91" s="239"/>
      <c r="C91" s="241"/>
      <c r="D91" s="237"/>
      <c r="E91" s="239"/>
      <c r="F91" s="241"/>
      <c r="G91" s="237"/>
      <c r="H91" s="239"/>
      <c r="I91" s="241"/>
      <c r="J91" s="237"/>
      <c r="K91" s="239"/>
      <c r="L91" s="241"/>
      <c r="M91" s="237"/>
      <c r="N91" s="239"/>
      <c r="O91" s="241"/>
      <c r="P91" s="166">
        <f t="shared" si="2"/>
        <v>0</v>
      </c>
    </row>
    <row r="92" spans="1:17" x14ac:dyDescent="0.25">
      <c r="A92" s="236" t="s">
        <v>1834</v>
      </c>
      <c r="B92" s="238">
        <v>0</v>
      </c>
      <c r="C92" s="240">
        <v>0.04</v>
      </c>
      <c r="D92" s="236" t="s">
        <v>1833</v>
      </c>
      <c r="E92" s="238">
        <v>0</v>
      </c>
      <c r="F92" s="240">
        <v>0.09</v>
      </c>
      <c r="G92" s="236" t="s">
        <v>1140</v>
      </c>
      <c r="H92" s="238">
        <v>0</v>
      </c>
      <c r="I92" s="240">
        <v>0.08</v>
      </c>
      <c r="J92" s="236" t="s">
        <v>774</v>
      </c>
      <c r="K92" s="238">
        <v>0.59</v>
      </c>
      <c r="L92" s="240">
        <v>0.09</v>
      </c>
      <c r="M92" s="236" t="s">
        <v>409</v>
      </c>
      <c r="N92" s="238">
        <v>0.59</v>
      </c>
      <c r="O92" s="240">
        <v>0.06</v>
      </c>
      <c r="P92" s="166">
        <f t="shared" si="2"/>
        <v>7.2000000000000008E-2</v>
      </c>
    </row>
    <row r="93" spans="1:17" ht="15" customHeight="1" x14ac:dyDescent="0.25">
      <c r="A93" s="237"/>
      <c r="B93" s="239"/>
      <c r="C93" s="241"/>
      <c r="D93" s="237"/>
      <c r="E93" s="239"/>
      <c r="F93" s="241"/>
      <c r="G93" s="237"/>
      <c r="H93" s="239"/>
      <c r="I93" s="241"/>
      <c r="J93" s="237"/>
      <c r="K93" s="239"/>
      <c r="L93" s="241"/>
      <c r="M93" s="237"/>
      <c r="N93" s="239"/>
      <c r="O93" s="241"/>
      <c r="P93" s="166">
        <f t="shared" si="2"/>
        <v>0</v>
      </c>
    </row>
    <row r="94" spans="1:17" x14ac:dyDescent="0.25">
      <c r="A94" s="236" t="s">
        <v>1832</v>
      </c>
      <c r="B94" s="238">
        <v>0</v>
      </c>
      <c r="C94" s="240">
        <v>0.08</v>
      </c>
      <c r="D94" s="236" t="s">
        <v>1831</v>
      </c>
      <c r="E94" s="238">
        <v>0</v>
      </c>
      <c r="F94" s="240">
        <v>0.11</v>
      </c>
      <c r="G94" s="236" t="s">
        <v>1139</v>
      </c>
      <c r="H94" s="238">
        <v>0</v>
      </c>
      <c r="I94" s="240">
        <v>7.0000000000000007E-2</v>
      </c>
      <c r="J94" s="236" t="s">
        <v>773</v>
      </c>
      <c r="K94" s="238">
        <v>0.59</v>
      </c>
      <c r="L94" s="240">
        <v>0.08</v>
      </c>
      <c r="M94" s="236" t="s">
        <v>408</v>
      </c>
      <c r="N94" s="238">
        <v>0.59</v>
      </c>
      <c r="O94" s="240">
        <v>7.0000000000000007E-2</v>
      </c>
      <c r="P94" s="166">
        <f t="shared" si="2"/>
        <v>8.2000000000000003E-2</v>
      </c>
    </row>
    <row r="95" spans="1:17" ht="15" customHeight="1" x14ac:dyDescent="0.25">
      <c r="A95" s="237"/>
      <c r="B95" s="239"/>
      <c r="C95" s="241"/>
      <c r="D95" s="237"/>
      <c r="E95" s="239"/>
      <c r="F95" s="241"/>
      <c r="G95" s="237"/>
      <c r="H95" s="239"/>
      <c r="I95" s="241"/>
      <c r="J95" s="237"/>
      <c r="K95" s="239"/>
      <c r="L95" s="241"/>
      <c r="M95" s="237"/>
      <c r="N95" s="239"/>
      <c r="O95" s="241"/>
      <c r="P95" s="166">
        <f t="shared" si="2"/>
        <v>0</v>
      </c>
    </row>
    <row r="96" spans="1:17" x14ac:dyDescent="0.25">
      <c r="A96" s="236" t="s">
        <v>1830</v>
      </c>
      <c r="B96" s="238">
        <v>0</v>
      </c>
      <c r="C96" s="240">
        <v>0.04</v>
      </c>
      <c r="D96" s="236" t="s">
        <v>1829</v>
      </c>
      <c r="E96" s="238">
        <v>0</v>
      </c>
      <c r="F96" s="240">
        <v>0.08</v>
      </c>
      <c r="G96" s="236" t="s">
        <v>1138</v>
      </c>
      <c r="H96" s="238">
        <v>0</v>
      </c>
      <c r="I96" s="240">
        <v>0.13</v>
      </c>
      <c r="J96" s="236" t="s">
        <v>772</v>
      </c>
      <c r="K96" s="238">
        <v>0.59</v>
      </c>
      <c r="L96" s="240">
        <v>0.06</v>
      </c>
      <c r="M96" s="236" t="s">
        <v>407</v>
      </c>
      <c r="N96" s="238">
        <v>0.59</v>
      </c>
      <c r="O96" s="240">
        <v>0.1</v>
      </c>
      <c r="P96" s="166">
        <f t="shared" si="2"/>
        <v>8.2000000000000003E-2</v>
      </c>
    </row>
    <row r="97" spans="1:16" ht="15" customHeight="1" x14ac:dyDescent="0.25">
      <c r="A97" s="237"/>
      <c r="B97" s="239"/>
      <c r="C97" s="241"/>
      <c r="D97" s="237"/>
      <c r="E97" s="239"/>
      <c r="F97" s="241"/>
      <c r="G97" s="237"/>
      <c r="H97" s="239"/>
      <c r="I97" s="241"/>
      <c r="J97" s="237"/>
      <c r="K97" s="239"/>
      <c r="L97" s="241"/>
      <c r="M97" s="237"/>
      <c r="N97" s="239"/>
      <c r="O97" s="241"/>
      <c r="P97" s="166">
        <f t="shared" si="2"/>
        <v>0</v>
      </c>
    </row>
    <row r="98" spans="1:16" x14ac:dyDescent="0.25">
      <c r="A98" s="236" t="s">
        <v>1828</v>
      </c>
      <c r="B98" s="238">
        <v>0</v>
      </c>
      <c r="C98" s="240">
        <v>0.04</v>
      </c>
      <c r="D98" s="236" t="s">
        <v>1827</v>
      </c>
      <c r="E98" s="238">
        <v>0</v>
      </c>
      <c r="F98" s="240">
        <v>0.14000000000000001</v>
      </c>
      <c r="G98" s="236" t="s">
        <v>1137</v>
      </c>
      <c r="H98" s="238">
        <v>0</v>
      </c>
      <c r="I98" s="240">
        <v>0.15</v>
      </c>
      <c r="J98" s="236" t="s">
        <v>771</v>
      </c>
      <c r="K98" s="238">
        <v>0.59</v>
      </c>
      <c r="L98" s="240">
        <v>0.09</v>
      </c>
      <c r="M98" s="236" t="s">
        <v>406</v>
      </c>
      <c r="N98" s="238">
        <v>0.59</v>
      </c>
      <c r="O98" s="240">
        <v>0.06</v>
      </c>
      <c r="P98" s="166">
        <f t="shared" si="2"/>
        <v>9.6000000000000002E-2</v>
      </c>
    </row>
    <row r="99" spans="1:16" ht="15" customHeight="1" x14ac:dyDescent="0.25">
      <c r="A99" s="237"/>
      <c r="B99" s="239"/>
      <c r="C99" s="241"/>
      <c r="D99" s="237"/>
      <c r="E99" s="239"/>
      <c r="F99" s="241"/>
      <c r="G99" s="237"/>
      <c r="H99" s="239"/>
      <c r="I99" s="241"/>
      <c r="J99" s="237"/>
      <c r="K99" s="239"/>
      <c r="L99" s="241"/>
      <c r="M99" s="237"/>
      <c r="N99" s="239"/>
      <c r="O99" s="241"/>
      <c r="P99" s="166">
        <f t="shared" si="2"/>
        <v>0</v>
      </c>
    </row>
    <row r="100" spans="1:16" x14ac:dyDescent="0.25">
      <c r="A100" s="236" t="s">
        <v>1826</v>
      </c>
      <c r="B100" s="238">
        <v>0</v>
      </c>
      <c r="C100" s="240">
        <v>0.09</v>
      </c>
      <c r="D100" s="236" t="s">
        <v>1825</v>
      </c>
      <c r="E100" s="238">
        <v>0</v>
      </c>
      <c r="F100" s="240">
        <v>0.13</v>
      </c>
      <c r="G100" s="236" t="s">
        <v>1136</v>
      </c>
      <c r="H100" s="238">
        <v>0</v>
      </c>
      <c r="I100" s="240">
        <v>0.13</v>
      </c>
      <c r="J100" s="236" t="s">
        <v>770</v>
      </c>
      <c r="K100" s="238">
        <v>0.59</v>
      </c>
      <c r="L100" s="240">
        <v>0.06</v>
      </c>
      <c r="M100" s="236" t="s">
        <v>405</v>
      </c>
      <c r="N100" s="238">
        <v>0.59</v>
      </c>
      <c r="O100" s="240">
        <v>0.09</v>
      </c>
      <c r="P100" s="166">
        <f t="shared" si="2"/>
        <v>0.1</v>
      </c>
    </row>
    <row r="101" spans="1:16" ht="15" customHeight="1" x14ac:dyDescent="0.25">
      <c r="A101" s="237"/>
      <c r="B101" s="239"/>
      <c r="C101" s="241"/>
      <c r="D101" s="237"/>
      <c r="E101" s="239"/>
      <c r="F101" s="241"/>
      <c r="G101" s="237"/>
      <c r="H101" s="239"/>
      <c r="I101" s="241"/>
      <c r="J101" s="237"/>
      <c r="K101" s="239"/>
      <c r="L101" s="241"/>
      <c r="M101" s="237"/>
      <c r="N101" s="239"/>
      <c r="O101" s="241"/>
      <c r="P101" s="166">
        <f t="shared" si="2"/>
        <v>0</v>
      </c>
    </row>
    <row r="102" spans="1:16" x14ac:dyDescent="0.25">
      <c r="A102" s="236" t="s">
        <v>1824</v>
      </c>
      <c r="B102" s="238">
        <v>0</v>
      </c>
      <c r="C102" s="240">
        <v>0.08</v>
      </c>
      <c r="D102" s="236" t="s">
        <v>1823</v>
      </c>
      <c r="E102" s="238">
        <v>0</v>
      </c>
      <c r="F102" s="240">
        <v>0.12</v>
      </c>
      <c r="G102" s="236" t="s">
        <v>1135</v>
      </c>
      <c r="H102" s="238">
        <v>0</v>
      </c>
      <c r="I102" s="240">
        <v>0.08</v>
      </c>
      <c r="J102" s="236" t="s">
        <v>769</v>
      </c>
      <c r="K102" s="238">
        <v>0.59</v>
      </c>
      <c r="L102" s="240">
        <v>0.12</v>
      </c>
      <c r="M102" s="236" t="s">
        <v>404</v>
      </c>
      <c r="N102" s="238">
        <v>0.59</v>
      </c>
      <c r="O102" s="240">
        <v>0.09</v>
      </c>
      <c r="P102" s="166">
        <f t="shared" si="2"/>
        <v>9.8000000000000004E-2</v>
      </c>
    </row>
    <row r="103" spans="1:16" ht="15" customHeight="1" x14ac:dyDescent="0.25">
      <c r="A103" s="237"/>
      <c r="B103" s="239"/>
      <c r="C103" s="241"/>
      <c r="D103" s="237"/>
      <c r="E103" s="239"/>
      <c r="F103" s="241"/>
      <c r="G103" s="237"/>
      <c r="H103" s="239"/>
      <c r="I103" s="241"/>
      <c r="J103" s="237"/>
      <c r="K103" s="239"/>
      <c r="L103" s="241"/>
      <c r="M103" s="237"/>
      <c r="N103" s="239"/>
      <c r="O103" s="241"/>
      <c r="P103" s="166">
        <f t="shared" si="2"/>
        <v>0</v>
      </c>
    </row>
    <row r="104" spans="1:16" x14ac:dyDescent="0.25">
      <c r="A104" s="236" t="s">
        <v>1822</v>
      </c>
      <c r="B104" s="238">
        <v>0</v>
      </c>
      <c r="C104" s="240">
        <v>0.12</v>
      </c>
      <c r="D104" s="236" t="s">
        <v>1821</v>
      </c>
      <c r="E104" s="238">
        <v>0</v>
      </c>
      <c r="F104" s="240">
        <v>0.12</v>
      </c>
      <c r="G104" s="236" t="s">
        <v>1134</v>
      </c>
      <c r="H104" s="238">
        <v>0</v>
      </c>
      <c r="I104" s="240">
        <v>0.08</v>
      </c>
      <c r="J104" s="236" t="s">
        <v>768</v>
      </c>
      <c r="K104" s="238">
        <v>0.6</v>
      </c>
      <c r="L104" s="240">
        <v>0.11</v>
      </c>
      <c r="M104" s="236" t="s">
        <v>403</v>
      </c>
      <c r="N104" s="238">
        <v>0.6</v>
      </c>
      <c r="O104" s="240">
        <v>0.13</v>
      </c>
      <c r="P104" s="166">
        <f t="shared" si="2"/>
        <v>0.11200000000000002</v>
      </c>
    </row>
    <row r="105" spans="1:16" ht="15" customHeight="1" x14ac:dyDescent="0.25">
      <c r="A105" s="237"/>
      <c r="B105" s="239"/>
      <c r="C105" s="241"/>
      <c r="D105" s="237"/>
      <c r="E105" s="239"/>
      <c r="F105" s="241"/>
      <c r="G105" s="237"/>
      <c r="H105" s="239"/>
      <c r="I105" s="241"/>
      <c r="J105" s="237"/>
      <c r="K105" s="239"/>
      <c r="L105" s="241"/>
      <c r="M105" s="237"/>
      <c r="N105" s="239"/>
      <c r="O105" s="241"/>
      <c r="P105" s="166">
        <f t="shared" si="2"/>
        <v>0</v>
      </c>
    </row>
    <row r="106" spans="1:16" x14ac:dyDescent="0.25">
      <c r="A106" s="236" t="s">
        <v>1820</v>
      </c>
      <c r="B106" s="238">
        <v>0</v>
      </c>
      <c r="C106" s="240">
        <v>0.12</v>
      </c>
      <c r="D106" s="236" t="s">
        <v>1819</v>
      </c>
      <c r="E106" s="238">
        <v>0</v>
      </c>
      <c r="F106" s="240">
        <v>0.12</v>
      </c>
      <c r="G106" s="236" t="s">
        <v>1133</v>
      </c>
      <c r="H106" s="238">
        <v>0</v>
      </c>
      <c r="I106" s="240">
        <v>7.0000000000000007E-2</v>
      </c>
      <c r="J106" s="236" t="s">
        <v>767</v>
      </c>
      <c r="K106" s="238">
        <v>0.6</v>
      </c>
      <c r="L106" s="240">
        <v>0.11</v>
      </c>
      <c r="M106" s="236" t="s">
        <v>402</v>
      </c>
      <c r="N106" s="238">
        <v>0.6</v>
      </c>
      <c r="O106" s="240">
        <v>0.13</v>
      </c>
      <c r="P106" s="166">
        <f t="shared" si="2"/>
        <v>0.11000000000000001</v>
      </c>
    </row>
    <row r="107" spans="1:16" ht="15" customHeight="1" x14ac:dyDescent="0.25">
      <c r="A107" s="237"/>
      <c r="B107" s="239"/>
      <c r="C107" s="241"/>
      <c r="D107" s="237"/>
      <c r="E107" s="239"/>
      <c r="F107" s="241"/>
      <c r="G107" s="237"/>
      <c r="H107" s="239"/>
      <c r="I107" s="241"/>
      <c r="J107" s="237"/>
      <c r="K107" s="239"/>
      <c r="L107" s="241"/>
      <c r="M107" s="237"/>
      <c r="N107" s="239"/>
      <c r="O107" s="241"/>
      <c r="P107" s="166">
        <f t="shared" si="2"/>
        <v>0</v>
      </c>
    </row>
    <row r="108" spans="1:16" x14ac:dyDescent="0.25">
      <c r="A108" s="236" t="s">
        <v>1818</v>
      </c>
      <c r="B108" s="238">
        <v>0</v>
      </c>
      <c r="C108" s="240">
        <v>0.13</v>
      </c>
      <c r="D108" s="236" t="s">
        <v>1817</v>
      </c>
      <c r="E108" s="238">
        <v>0</v>
      </c>
      <c r="F108" s="240">
        <v>0.1</v>
      </c>
      <c r="G108" s="236" t="s">
        <v>1132</v>
      </c>
      <c r="H108" s="238">
        <v>0</v>
      </c>
      <c r="I108" s="240">
        <v>0.1</v>
      </c>
      <c r="J108" s="236" t="s">
        <v>766</v>
      </c>
      <c r="K108" s="238">
        <v>0.6</v>
      </c>
      <c r="L108" s="240">
        <v>0.12</v>
      </c>
      <c r="M108" s="236" t="s">
        <v>401</v>
      </c>
      <c r="N108" s="238">
        <v>0.6</v>
      </c>
      <c r="O108" s="240">
        <v>0.13</v>
      </c>
      <c r="P108" s="166">
        <f t="shared" si="2"/>
        <v>0.11600000000000002</v>
      </c>
    </row>
    <row r="109" spans="1:16" ht="15" customHeight="1" x14ac:dyDescent="0.25">
      <c r="A109" s="237"/>
      <c r="B109" s="239"/>
      <c r="C109" s="241"/>
      <c r="D109" s="237"/>
      <c r="E109" s="239"/>
      <c r="F109" s="241"/>
      <c r="G109" s="237"/>
      <c r="H109" s="239"/>
      <c r="I109" s="241"/>
      <c r="J109" s="237"/>
      <c r="K109" s="239"/>
      <c r="L109" s="241"/>
      <c r="M109" s="237"/>
      <c r="N109" s="239"/>
      <c r="O109" s="241"/>
      <c r="P109" s="166">
        <f t="shared" si="2"/>
        <v>0</v>
      </c>
    </row>
    <row r="110" spans="1:16" x14ac:dyDescent="0.25">
      <c r="A110" s="236" t="s">
        <v>1816</v>
      </c>
      <c r="B110" s="238">
        <v>0</v>
      </c>
      <c r="C110" s="240">
        <v>0.13</v>
      </c>
      <c r="D110" s="236" t="s">
        <v>1815</v>
      </c>
      <c r="E110" s="238">
        <v>0</v>
      </c>
      <c r="F110" s="240">
        <v>0.06</v>
      </c>
      <c r="G110" s="236" t="s">
        <v>1131</v>
      </c>
      <c r="H110" s="238">
        <v>0</v>
      </c>
      <c r="I110" s="240">
        <v>0.06</v>
      </c>
      <c r="J110" s="236" t="s">
        <v>765</v>
      </c>
      <c r="K110" s="238">
        <v>0.6</v>
      </c>
      <c r="L110" s="240">
        <v>0.22</v>
      </c>
      <c r="M110" s="236" t="s">
        <v>400</v>
      </c>
      <c r="N110" s="238">
        <v>0.6</v>
      </c>
      <c r="O110" s="240">
        <v>0.12</v>
      </c>
      <c r="P110" s="166">
        <f t="shared" si="2"/>
        <v>0.11799999999999999</v>
      </c>
    </row>
    <row r="111" spans="1:16" ht="15" customHeight="1" x14ac:dyDescent="0.25">
      <c r="A111" s="237"/>
      <c r="B111" s="239"/>
      <c r="C111" s="241"/>
      <c r="D111" s="237"/>
      <c r="E111" s="239"/>
      <c r="F111" s="241"/>
      <c r="G111" s="237"/>
      <c r="H111" s="239"/>
      <c r="I111" s="241"/>
      <c r="J111" s="237"/>
      <c r="K111" s="239"/>
      <c r="L111" s="241"/>
      <c r="M111" s="237"/>
      <c r="N111" s="239"/>
      <c r="O111" s="241"/>
      <c r="P111" s="166">
        <f t="shared" si="2"/>
        <v>0</v>
      </c>
    </row>
    <row r="112" spans="1:16" x14ac:dyDescent="0.25">
      <c r="A112" s="236" t="s">
        <v>1814</v>
      </c>
      <c r="B112" s="238">
        <v>0</v>
      </c>
      <c r="C112" s="240">
        <v>0.12</v>
      </c>
      <c r="D112" s="236" t="s">
        <v>1813</v>
      </c>
      <c r="E112" s="238">
        <v>0</v>
      </c>
      <c r="F112" s="240">
        <v>0.05</v>
      </c>
      <c r="G112" s="236" t="s">
        <v>1130</v>
      </c>
      <c r="H112" s="238">
        <v>0</v>
      </c>
      <c r="I112" s="240">
        <v>0.2</v>
      </c>
      <c r="J112" s="236" t="s">
        <v>764</v>
      </c>
      <c r="K112" s="238">
        <v>0.6</v>
      </c>
      <c r="L112" s="240">
        <v>0.18</v>
      </c>
      <c r="M112" s="236" t="s">
        <v>399</v>
      </c>
      <c r="N112" s="238">
        <v>0.6</v>
      </c>
      <c r="O112" s="240">
        <v>0.12</v>
      </c>
      <c r="P112" s="166">
        <f t="shared" si="2"/>
        <v>0.13400000000000001</v>
      </c>
    </row>
    <row r="113" spans="1:16" ht="15" customHeight="1" x14ac:dyDescent="0.25">
      <c r="A113" s="237"/>
      <c r="B113" s="239"/>
      <c r="C113" s="241"/>
      <c r="D113" s="237"/>
      <c r="E113" s="239"/>
      <c r="F113" s="241"/>
      <c r="G113" s="237"/>
      <c r="H113" s="239"/>
      <c r="I113" s="241"/>
      <c r="J113" s="237"/>
      <c r="K113" s="239"/>
      <c r="L113" s="241"/>
      <c r="M113" s="237"/>
      <c r="N113" s="239"/>
      <c r="O113" s="241"/>
      <c r="P113" s="166">
        <f t="shared" si="2"/>
        <v>0</v>
      </c>
    </row>
    <row r="114" spans="1:16" x14ac:dyDescent="0.25">
      <c r="A114" s="236" t="s">
        <v>1812</v>
      </c>
      <c r="B114" s="238">
        <v>0</v>
      </c>
      <c r="C114" s="240">
        <v>0.12</v>
      </c>
      <c r="D114" s="236" t="s">
        <v>1811</v>
      </c>
      <c r="E114" s="238">
        <v>0</v>
      </c>
      <c r="F114" s="240">
        <v>0.1</v>
      </c>
      <c r="G114" s="236" t="s">
        <v>1129</v>
      </c>
      <c r="H114" s="238">
        <v>0</v>
      </c>
      <c r="I114" s="240">
        <v>0.15</v>
      </c>
      <c r="J114" s="236" t="s">
        <v>763</v>
      </c>
      <c r="K114" s="238">
        <v>0.6</v>
      </c>
      <c r="L114" s="240">
        <v>0.14000000000000001</v>
      </c>
      <c r="M114" s="236" t="s">
        <v>398</v>
      </c>
      <c r="N114" s="238">
        <v>0.6</v>
      </c>
      <c r="O114" s="240">
        <v>0.12</v>
      </c>
      <c r="P114" s="166">
        <f t="shared" ref="P114:P137" si="3">(C114+F114+I114+L114+O114)/5</f>
        <v>0.126</v>
      </c>
    </row>
    <row r="115" spans="1:16" ht="15" customHeight="1" x14ac:dyDescent="0.25">
      <c r="A115" s="237"/>
      <c r="B115" s="239"/>
      <c r="C115" s="241"/>
      <c r="D115" s="237"/>
      <c r="E115" s="239"/>
      <c r="F115" s="241"/>
      <c r="G115" s="237"/>
      <c r="H115" s="239"/>
      <c r="I115" s="241"/>
      <c r="J115" s="237"/>
      <c r="K115" s="239"/>
      <c r="L115" s="241"/>
      <c r="M115" s="237"/>
      <c r="N115" s="239"/>
      <c r="O115" s="241"/>
      <c r="P115" s="166">
        <f t="shared" si="3"/>
        <v>0</v>
      </c>
    </row>
    <row r="116" spans="1:16" x14ac:dyDescent="0.25">
      <c r="A116" s="236" t="s">
        <v>1810</v>
      </c>
      <c r="B116" s="238">
        <v>0</v>
      </c>
      <c r="C116" s="240">
        <v>0.09</v>
      </c>
      <c r="D116" s="236" t="s">
        <v>1809</v>
      </c>
      <c r="E116" s="238">
        <v>0</v>
      </c>
      <c r="F116" s="240">
        <v>7.0000000000000007E-2</v>
      </c>
      <c r="G116" s="236" t="s">
        <v>1128</v>
      </c>
      <c r="H116" s="238">
        <v>0</v>
      </c>
      <c r="I116" s="240">
        <v>0.12</v>
      </c>
      <c r="J116" s="236" t="s">
        <v>762</v>
      </c>
      <c r="K116" s="238">
        <v>0.6</v>
      </c>
      <c r="L116" s="240">
        <v>0.11</v>
      </c>
      <c r="M116" s="236" t="s">
        <v>397</v>
      </c>
      <c r="N116" s="238">
        <v>0.6</v>
      </c>
      <c r="O116" s="240">
        <v>0.1</v>
      </c>
      <c r="P116" s="166">
        <f t="shared" si="3"/>
        <v>9.8000000000000004E-2</v>
      </c>
    </row>
    <row r="117" spans="1:16" ht="15" customHeight="1" x14ac:dyDescent="0.25">
      <c r="A117" s="237"/>
      <c r="B117" s="239"/>
      <c r="C117" s="241"/>
      <c r="D117" s="237"/>
      <c r="E117" s="239"/>
      <c r="F117" s="241"/>
      <c r="G117" s="237"/>
      <c r="H117" s="239"/>
      <c r="I117" s="241"/>
      <c r="J117" s="237"/>
      <c r="K117" s="239"/>
      <c r="L117" s="241"/>
      <c r="M117" s="237"/>
      <c r="N117" s="239"/>
      <c r="O117" s="241"/>
      <c r="P117" s="166">
        <f t="shared" si="3"/>
        <v>0</v>
      </c>
    </row>
    <row r="118" spans="1:16" x14ac:dyDescent="0.25">
      <c r="A118" s="236" t="s">
        <v>1808</v>
      </c>
      <c r="B118" s="238">
        <v>0</v>
      </c>
      <c r="C118" s="240">
        <v>0.05</v>
      </c>
      <c r="D118" s="236" t="s">
        <v>1807</v>
      </c>
      <c r="E118" s="238">
        <v>0</v>
      </c>
      <c r="F118" s="240">
        <v>0.08</v>
      </c>
      <c r="G118" s="236" t="s">
        <v>1127</v>
      </c>
      <c r="H118" s="238">
        <v>0</v>
      </c>
      <c r="I118" s="240">
        <v>0.09</v>
      </c>
      <c r="J118" s="236" t="s">
        <v>761</v>
      </c>
      <c r="K118" s="238">
        <v>0.62</v>
      </c>
      <c r="L118" s="240">
        <v>0.05</v>
      </c>
      <c r="M118" s="236" t="s">
        <v>396</v>
      </c>
      <c r="N118" s="238">
        <v>0.62</v>
      </c>
      <c r="O118" s="240">
        <v>0.08</v>
      </c>
      <c r="P118" s="166">
        <f t="shared" si="3"/>
        <v>7.0000000000000007E-2</v>
      </c>
    </row>
    <row r="119" spans="1:16" ht="15" customHeight="1" x14ac:dyDescent="0.25">
      <c r="A119" s="237"/>
      <c r="B119" s="239"/>
      <c r="C119" s="241"/>
      <c r="D119" s="237"/>
      <c r="E119" s="239"/>
      <c r="F119" s="241"/>
      <c r="G119" s="237"/>
      <c r="H119" s="239"/>
      <c r="I119" s="241"/>
      <c r="J119" s="237"/>
      <c r="K119" s="239"/>
      <c r="L119" s="241"/>
      <c r="M119" s="237"/>
      <c r="N119" s="239"/>
      <c r="O119" s="241"/>
      <c r="P119" s="166">
        <f t="shared" si="3"/>
        <v>0</v>
      </c>
    </row>
    <row r="120" spans="1:16" x14ac:dyDescent="0.25">
      <c r="A120" s="236" t="s">
        <v>1806</v>
      </c>
      <c r="B120" s="238">
        <v>0</v>
      </c>
      <c r="C120" s="240">
        <v>0.08</v>
      </c>
      <c r="D120" s="236" t="s">
        <v>1805</v>
      </c>
      <c r="E120" s="238">
        <v>0</v>
      </c>
      <c r="F120" s="240">
        <v>0.09</v>
      </c>
      <c r="G120" s="236" t="s">
        <v>1126</v>
      </c>
      <c r="H120" s="238">
        <v>0</v>
      </c>
      <c r="I120" s="240">
        <v>0.09</v>
      </c>
      <c r="J120" s="236" t="s">
        <v>760</v>
      </c>
      <c r="K120" s="238">
        <v>0.62</v>
      </c>
      <c r="L120" s="240">
        <v>0.12</v>
      </c>
      <c r="M120" s="236" t="s">
        <v>395</v>
      </c>
      <c r="N120" s="238">
        <v>0.62</v>
      </c>
      <c r="O120" s="240">
        <v>0.13</v>
      </c>
      <c r="P120" s="166">
        <f t="shared" si="3"/>
        <v>0.10200000000000001</v>
      </c>
    </row>
    <row r="121" spans="1:16" ht="15" customHeight="1" x14ac:dyDescent="0.25">
      <c r="A121" s="237"/>
      <c r="B121" s="239"/>
      <c r="C121" s="241"/>
      <c r="D121" s="237"/>
      <c r="E121" s="239"/>
      <c r="F121" s="241"/>
      <c r="G121" s="237"/>
      <c r="H121" s="239"/>
      <c r="I121" s="241"/>
      <c r="J121" s="237"/>
      <c r="K121" s="239"/>
      <c r="L121" s="241"/>
      <c r="M121" s="237"/>
      <c r="N121" s="239"/>
      <c r="O121" s="241"/>
      <c r="P121" s="166">
        <f t="shared" si="3"/>
        <v>0</v>
      </c>
    </row>
    <row r="122" spans="1:16" x14ac:dyDescent="0.25">
      <c r="A122" s="236" t="s">
        <v>1804</v>
      </c>
      <c r="B122" s="238">
        <v>0</v>
      </c>
      <c r="C122" s="240">
        <v>0.08</v>
      </c>
      <c r="D122" s="236" t="s">
        <v>1803</v>
      </c>
      <c r="E122" s="238">
        <v>0</v>
      </c>
      <c r="F122" s="240">
        <v>0.1</v>
      </c>
      <c r="G122" s="236" t="s">
        <v>1125</v>
      </c>
      <c r="H122" s="238">
        <v>0</v>
      </c>
      <c r="I122" s="240">
        <v>0.15</v>
      </c>
      <c r="J122" s="236" t="s">
        <v>759</v>
      </c>
      <c r="K122" s="238">
        <v>0.62</v>
      </c>
      <c r="L122" s="240">
        <v>0.09</v>
      </c>
      <c r="M122" s="236" t="s">
        <v>394</v>
      </c>
      <c r="N122" s="238">
        <v>0.62</v>
      </c>
      <c r="O122" s="240">
        <v>0.14000000000000001</v>
      </c>
      <c r="P122" s="166">
        <f t="shared" si="3"/>
        <v>0.11199999999999999</v>
      </c>
    </row>
    <row r="123" spans="1:16" ht="15" customHeight="1" x14ac:dyDescent="0.25">
      <c r="A123" s="237"/>
      <c r="B123" s="239"/>
      <c r="C123" s="241"/>
      <c r="D123" s="237"/>
      <c r="E123" s="239"/>
      <c r="F123" s="241"/>
      <c r="G123" s="237"/>
      <c r="H123" s="239"/>
      <c r="I123" s="241"/>
      <c r="J123" s="237"/>
      <c r="K123" s="239"/>
      <c r="L123" s="241"/>
      <c r="M123" s="237"/>
      <c r="N123" s="239"/>
      <c r="O123" s="241"/>
      <c r="P123" s="166">
        <f t="shared" si="3"/>
        <v>0</v>
      </c>
    </row>
    <row r="124" spans="1:16" x14ac:dyDescent="0.25">
      <c r="A124" s="236" t="s">
        <v>1802</v>
      </c>
      <c r="B124" s="238">
        <v>0</v>
      </c>
      <c r="C124" s="240">
        <v>0.14000000000000001</v>
      </c>
      <c r="D124" s="236" t="s">
        <v>1801</v>
      </c>
      <c r="E124" s="238">
        <v>0</v>
      </c>
      <c r="F124" s="240">
        <v>0.12</v>
      </c>
      <c r="G124" s="236" t="s">
        <v>1124</v>
      </c>
      <c r="H124" s="238">
        <v>0</v>
      </c>
      <c r="I124" s="240">
        <v>0.16</v>
      </c>
      <c r="J124" s="236" t="s">
        <v>758</v>
      </c>
      <c r="K124" s="238">
        <v>0.62</v>
      </c>
      <c r="L124" s="240">
        <v>0.13</v>
      </c>
      <c r="M124" s="236" t="s">
        <v>393</v>
      </c>
      <c r="N124" s="238">
        <v>0.62</v>
      </c>
      <c r="O124" s="240">
        <v>0.12</v>
      </c>
      <c r="P124" s="166">
        <f t="shared" si="3"/>
        <v>0.13400000000000001</v>
      </c>
    </row>
    <row r="125" spans="1:16" ht="15" customHeight="1" x14ac:dyDescent="0.25">
      <c r="A125" s="237"/>
      <c r="B125" s="239"/>
      <c r="C125" s="241"/>
      <c r="D125" s="237"/>
      <c r="E125" s="239"/>
      <c r="F125" s="241"/>
      <c r="G125" s="237"/>
      <c r="H125" s="239"/>
      <c r="I125" s="241"/>
      <c r="J125" s="237"/>
      <c r="K125" s="239"/>
      <c r="L125" s="241"/>
      <c r="M125" s="237"/>
      <c r="N125" s="239"/>
      <c r="O125" s="241"/>
      <c r="P125" s="166">
        <f t="shared" si="3"/>
        <v>0</v>
      </c>
    </row>
    <row r="126" spans="1:16" x14ac:dyDescent="0.25">
      <c r="A126" s="236" t="s">
        <v>1800</v>
      </c>
      <c r="B126" s="238">
        <v>0</v>
      </c>
      <c r="C126" s="240">
        <v>0.11</v>
      </c>
      <c r="D126" s="236" t="s">
        <v>1799</v>
      </c>
      <c r="E126" s="238">
        <v>0</v>
      </c>
      <c r="F126" s="240">
        <v>0.06</v>
      </c>
      <c r="G126" s="236" t="s">
        <v>1123</v>
      </c>
      <c r="H126" s="238">
        <v>0</v>
      </c>
      <c r="I126" s="240">
        <v>0.16</v>
      </c>
      <c r="J126" s="236" t="s">
        <v>757</v>
      </c>
      <c r="K126" s="238">
        <v>0.62</v>
      </c>
      <c r="L126" s="240">
        <v>0.13</v>
      </c>
      <c r="M126" s="236" t="s">
        <v>392</v>
      </c>
      <c r="N126" s="238">
        <v>0.62</v>
      </c>
      <c r="O126" s="240">
        <v>0.13</v>
      </c>
      <c r="P126" s="166">
        <f t="shared" si="3"/>
        <v>0.11799999999999999</v>
      </c>
    </row>
    <row r="127" spans="1:16" ht="15" customHeight="1" x14ac:dyDescent="0.25">
      <c r="A127" s="237"/>
      <c r="B127" s="239"/>
      <c r="C127" s="241"/>
      <c r="D127" s="237"/>
      <c r="E127" s="239"/>
      <c r="F127" s="241"/>
      <c r="G127" s="237"/>
      <c r="H127" s="239"/>
      <c r="I127" s="241"/>
      <c r="J127" s="237"/>
      <c r="K127" s="239"/>
      <c r="L127" s="241"/>
      <c r="M127" s="237"/>
      <c r="N127" s="239"/>
      <c r="O127" s="241"/>
      <c r="P127" s="166">
        <f t="shared" si="3"/>
        <v>0</v>
      </c>
    </row>
    <row r="128" spans="1:16" x14ac:dyDescent="0.25">
      <c r="A128" s="236" t="s">
        <v>1798</v>
      </c>
      <c r="B128" s="238">
        <v>0</v>
      </c>
      <c r="C128" s="240">
        <v>0.08</v>
      </c>
      <c r="D128" s="236" t="s">
        <v>1797</v>
      </c>
      <c r="E128" s="238">
        <v>0</v>
      </c>
      <c r="F128" s="240">
        <v>0.09</v>
      </c>
      <c r="G128" s="236" t="s">
        <v>1122</v>
      </c>
      <c r="H128" s="238">
        <v>0</v>
      </c>
      <c r="I128" s="240">
        <v>0.12</v>
      </c>
      <c r="J128" s="236" t="s">
        <v>756</v>
      </c>
      <c r="K128" s="238">
        <v>0.62</v>
      </c>
      <c r="L128" s="240">
        <v>0.24</v>
      </c>
      <c r="M128" s="236" t="s">
        <v>391</v>
      </c>
      <c r="N128" s="238">
        <v>0.62</v>
      </c>
      <c r="O128" s="240">
        <v>0.13</v>
      </c>
      <c r="P128" s="166">
        <f t="shared" si="3"/>
        <v>0.13200000000000001</v>
      </c>
    </row>
    <row r="129" spans="1:17" ht="15" customHeight="1" x14ac:dyDescent="0.25">
      <c r="A129" s="237"/>
      <c r="B129" s="239"/>
      <c r="C129" s="241"/>
      <c r="D129" s="237"/>
      <c r="E129" s="239"/>
      <c r="F129" s="241"/>
      <c r="G129" s="237"/>
      <c r="H129" s="239"/>
      <c r="I129" s="241"/>
      <c r="J129" s="237"/>
      <c r="K129" s="239"/>
      <c r="L129" s="241"/>
      <c r="M129" s="237"/>
      <c r="N129" s="239"/>
      <c r="O129" s="241"/>
      <c r="P129" s="166">
        <f t="shared" si="3"/>
        <v>0</v>
      </c>
    </row>
    <row r="130" spans="1:17" x14ac:dyDescent="0.25">
      <c r="A130" s="236" t="s">
        <v>1796</v>
      </c>
      <c r="B130" s="238">
        <v>0</v>
      </c>
      <c r="C130" s="240">
        <v>0.09</v>
      </c>
      <c r="D130" s="236" t="s">
        <v>1795</v>
      </c>
      <c r="E130" s="238">
        <v>0</v>
      </c>
      <c r="F130" s="240">
        <v>7.0000000000000007E-2</v>
      </c>
      <c r="G130" s="236" t="s">
        <v>1121</v>
      </c>
      <c r="H130" s="238">
        <v>0</v>
      </c>
      <c r="I130" s="240">
        <v>0.12</v>
      </c>
      <c r="J130" s="236" t="s">
        <v>755</v>
      </c>
      <c r="K130" s="238">
        <v>0.62</v>
      </c>
      <c r="L130" s="240">
        <v>0.16</v>
      </c>
      <c r="M130" s="236" t="s">
        <v>390</v>
      </c>
      <c r="N130" s="238">
        <v>0.62</v>
      </c>
      <c r="O130" s="240">
        <v>0.13</v>
      </c>
      <c r="P130" s="166">
        <f t="shared" si="3"/>
        <v>0.11400000000000002</v>
      </c>
    </row>
    <row r="131" spans="1:17" ht="15" customHeight="1" x14ac:dyDescent="0.25">
      <c r="A131" s="237"/>
      <c r="B131" s="239"/>
      <c r="C131" s="241"/>
      <c r="D131" s="237"/>
      <c r="E131" s="239"/>
      <c r="F131" s="241"/>
      <c r="G131" s="237"/>
      <c r="H131" s="239"/>
      <c r="I131" s="241"/>
      <c r="J131" s="237"/>
      <c r="K131" s="239"/>
      <c r="L131" s="241"/>
      <c r="M131" s="237"/>
      <c r="N131" s="239"/>
      <c r="O131" s="241"/>
      <c r="P131" s="166">
        <f t="shared" si="3"/>
        <v>0</v>
      </c>
    </row>
    <row r="132" spans="1:17" x14ac:dyDescent="0.25">
      <c r="A132" s="236" t="s">
        <v>1794</v>
      </c>
      <c r="B132" s="238">
        <v>0</v>
      </c>
      <c r="C132" s="240">
        <v>0.09</v>
      </c>
      <c r="D132" s="236" t="s">
        <v>1793</v>
      </c>
      <c r="E132" s="238">
        <v>0</v>
      </c>
      <c r="F132" s="240">
        <v>0.1</v>
      </c>
      <c r="G132" s="236" t="s">
        <v>1120</v>
      </c>
      <c r="H132" s="238">
        <v>0</v>
      </c>
      <c r="I132" s="240">
        <v>0.12</v>
      </c>
      <c r="J132" s="236" t="s">
        <v>754</v>
      </c>
      <c r="K132" s="238">
        <v>0.63</v>
      </c>
      <c r="L132" s="240">
        <v>0.13</v>
      </c>
      <c r="M132" s="236" t="s">
        <v>389</v>
      </c>
      <c r="N132" s="238">
        <v>0.63</v>
      </c>
      <c r="O132" s="240">
        <v>0.08</v>
      </c>
      <c r="P132" s="166">
        <f t="shared" si="3"/>
        <v>0.10400000000000001</v>
      </c>
    </row>
    <row r="133" spans="1:17" ht="15" customHeight="1" x14ac:dyDescent="0.25">
      <c r="A133" s="237"/>
      <c r="B133" s="239"/>
      <c r="C133" s="241"/>
      <c r="D133" s="237"/>
      <c r="E133" s="239"/>
      <c r="F133" s="241"/>
      <c r="G133" s="237"/>
      <c r="H133" s="239"/>
      <c r="I133" s="241"/>
      <c r="J133" s="237"/>
      <c r="K133" s="239"/>
      <c r="L133" s="241"/>
      <c r="M133" s="237"/>
      <c r="N133" s="239"/>
      <c r="O133" s="241"/>
      <c r="P133" s="166">
        <f t="shared" si="3"/>
        <v>0</v>
      </c>
    </row>
    <row r="134" spans="1:17" x14ac:dyDescent="0.25">
      <c r="A134" s="236" t="s">
        <v>1792</v>
      </c>
      <c r="B134" s="238">
        <v>0</v>
      </c>
      <c r="C134" s="240">
        <v>0.05</v>
      </c>
      <c r="D134" s="236" t="s">
        <v>1791</v>
      </c>
      <c r="E134" s="238">
        <v>0</v>
      </c>
      <c r="F134" s="240">
        <v>0.11</v>
      </c>
      <c r="G134" s="236" t="s">
        <v>1119</v>
      </c>
      <c r="H134" s="238">
        <v>0</v>
      </c>
      <c r="I134" s="240">
        <v>0.06</v>
      </c>
      <c r="J134" s="236" t="s">
        <v>753</v>
      </c>
      <c r="K134" s="238">
        <v>0.63</v>
      </c>
      <c r="L134" s="240">
        <v>0.18</v>
      </c>
      <c r="M134" s="236" t="s">
        <v>388</v>
      </c>
      <c r="N134" s="238">
        <v>0.63</v>
      </c>
      <c r="O134" s="240">
        <v>0.11</v>
      </c>
      <c r="P134" s="166">
        <f t="shared" si="3"/>
        <v>0.10200000000000001</v>
      </c>
    </row>
    <row r="135" spans="1:17" ht="15" customHeight="1" x14ac:dyDescent="0.25">
      <c r="A135" s="237"/>
      <c r="B135" s="239"/>
      <c r="C135" s="241"/>
      <c r="D135" s="237"/>
      <c r="E135" s="239"/>
      <c r="F135" s="241"/>
      <c r="G135" s="237"/>
      <c r="H135" s="239"/>
      <c r="I135" s="241"/>
      <c r="J135" s="237"/>
      <c r="K135" s="239"/>
      <c r="L135" s="241"/>
      <c r="M135" s="237"/>
      <c r="N135" s="239"/>
      <c r="O135" s="241"/>
      <c r="P135" s="166">
        <f t="shared" si="3"/>
        <v>0</v>
      </c>
    </row>
    <row r="136" spans="1:17" x14ac:dyDescent="0.25">
      <c r="A136" s="236" t="s">
        <v>1790</v>
      </c>
      <c r="B136" s="238">
        <v>0</v>
      </c>
      <c r="C136" s="240">
        <v>0.11</v>
      </c>
      <c r="D136" s="236" t="s">
        <v>1789</v>
      </c>
      <c r="E136" s="238">
        <v>0</v>
      </c>
      <c r="F136" s="240">
        <v>0.12</v>
      </c>
      <c r="G136" s="236" t="s">
        <v>1118</v>
      </c>
      <c r="H136" s="238">
        <v>0</v>
      </c>
      <c r="I136" s="240">
        <v>0.12</v>
      </c>
      <c r="J136" s="236" t="s">
        <v>752</v>
      </c>
      <c r="K136" s="238">
        <v>0.63</v>
      </c>
      <c r="L136" s="240">
        <v>0.18</v>
      </c>
      <c r="M136" s="236" t="s">
        <v>387</v>
      </c>
      <c r="N136" s="238">
        <v>0.63</v>
      </c>
      <c r="O136" s="240">
        <v>0.04</v>
      </c>
      <c r="P136" s="166">
        <f t="shared" si="3"/>
        <v>0.11400000000000002</v>
      </c>
    </row>
    <row r="137" spans="1:17" ht="15" customHeight="1" x14ac:dyDescent="0.25">
      <c r="A137" s="237"/>
      <c r="B137" s="239"/>
      <c r="C137" s="241"/>
      <c r="D137" s="237"/>
      <c r="E137" s="239"/>
      <c r="F137" s="241"/>
      <c r="G137" s="237"/>
      <c r="H137" s="239"/>
      <c r="I137" s="241"/>
      <c r="J137" s="237"/>
      <c r="K137" s="239"/>
      <c r="L137" s="241"/>
      <c r="M137" s="237"/>
      <c r="N137" s="239"/>
      <c r="O137" s="241"/>
      <c r="P137" s="166">
        <f t="shared" si="3"/>
        <v>0</v>
      </c>
    </row>
    <row r="138" spans="1:17" ht="15" customHeight="1" x14ac:dyDescent="0.25">
      <c r="A138" s="175"/>
      <c r="B138" s="174"/>
      <c r="C138" s="173"/>
      <c r="D138" s="175"/>
      <c r="E138" s="174"/>
      <c r="F138" s="173"/>
      <c r="G138" s="236" t="s">
        <v>1117</v>
      </c>
      <c r="H138" s="238">
        <v>0</v>
      </c>
      <c r="I138" s="240">
        <v>0.1</v>
      </c>
      <c r="J138" s="175"/>
      <c r="K138" s="174"/>
      <c r="L138" s="173"/>
      <c r="M138" s="175"/>
      <c r="N138" s="174"/>
      <c r="O138" s="173"/>
      <c r="P138" s="166">
        <f>(C138+F138+I138+L138+O138)/1</f>
        <v>0.1</v>
      </c>
    </row>
    <row r="139" spans="1:17" ht="15" customHeight="1" x14ac:dyDescent="0.25">
      <c r="A139" s="175"/>
      <c r="B139" s="174"/>
      <c r="C139" s="173"/>
      <c r="D139" s="175"/>
      <c r="E139" s="174"/>
      <c r="F139" s="173"/>
      <c r="G139" s="237"/>
      <c r="H139" s="239"/>
      <c r="I139" s="241"/>
      <c r="J139" s="175"/>
      <c r="K139" s="174"/>
      <c r="L139" s="173"/>
      <c r="M139" s="175"/>
      <c r="N139" s="174"/>
      <c r="O139" s="173"/>
      <c r="P139" s="166">
        <f t="shared" ref="P139:P170" si="4">(C139+F139+I139+L139+O139)/5</f>
        <v>0</v>
      </c>
    </row>
    <row r="140" spans="1:17" ht="15" customHeight="1" x14ac:dyDescent="0.25">
      <c r="A140" s="175"/>
      <c r="B140" s="174"/>
      <c r="C140" s="173"/>
      <c r="D140" s="175"/>
      <c r="E140" s="174"/>
      <c r="F140" s="173"/>
      <c r="G140" s="175"/>
      <c r="H140" s="174"/>
      <c r="I140" s="173"/>
      <c r="J140" s="175"/>
      <c r="K140" s="174"/>
      <c r="L140" s="173"/>
      <c r="M140" s="175"/>
      <c r="N140" s="174"/>
      <c r="O140" s="173"/>
      <c r="P140" s="166">
        <f t="shared" si="4"/>
        <v>0</v>
      </c>
      <c r="Q140" s="166">
        <f>SUM(P82:P139)</f>
        <v>3.01</v>
      </c>
    </row>
    <row r="141" spans="1:17" ht="15" customHeight="1" x14ac:dyDescent="0.25">
      <c r="A141" s="175"/>
      <c r="B141" s="174"/>
      <c r="C141" s="173"/>
      <c r="D141" s="175"/>
      <c r="E141" s="174"/>
      <c r="F141" s="173"/>
      <c r="G141" s="175"/>
      <c r="H141" s="174"/>
      <c r="I141" s="173"/>
      <c r="J141" s="175"/>
      <c r="K141" s="174"/>
      <c r="L141" s="173"/>
      <c r="M141" s="175"/>
      <c r="N141" s="174"/>
      <c r="O141" s="173"/>
      <c r="P141" s="166">
        <f t="shared" si="4"/>
        <v>0</v>
      </c>
    </row>
    <row r="142" spans="1:17" x14ac:dyDescent="0.25">
      <c r="A142" s="236" t="s">
        <v>1788</v>
      </c>
      <c r="B142" s="238">
        <v>0</v>
      </c>
      <c r="C142" s="240">
        <v>0.12</v>
      </c>
      <c r="D142" s="236" t="s">
        <v>1787</v>
      </c>
      <c r="E142" s="238">
        <v>0</v>
      </c>
      <c r="F142" s="240">
        <v>0.12</v>
      </c>
      <c r="G142" s="236" t="s">
        <v>1116</v>
      </c>
      <c r="H142" s="238">
        <v>0</v>
      </c>
      <c r="I142" s="240">
        <v>0.13</v>
      </c>
      <c r="J142" s="236" t="s">
        <v>751</v>
      </c>
      <c r="K142" s="238">
        <v>0.63</v>
      </c>
      <c r="L142" s="240">
        <v>0.19</v>
      </c>
      <c r="M142" s="236" t="s">
        <v>386</v>
      </c>
      <c r="N142" s="238">
        <v>0.63</v>
      </c>
      <c r="O142" s="240">
        <v>0.08</v>
      </c>
      <c r="P142" s="166">
        <f t="shared" si="4"/>
        <v>0.128</v>
      </c>
    </row>
    <row r="143" spans="1:17" ht="15" customHeight="1" x14ac:dyDescent="0.25">
      <c r="A143" s="237"/>
      <c r="B143" s="239"/>
      <c r="C143" s="241"/>
      <c r="D143" s="237"/>
      <c r="E143" s="239"/>
      <c r="F143" s="241"/>
      <c r="G143" s="237"/>
      <c r="H143" s="239"/>
      <c r="I143" s="241"/>
      <c r="J143" s="237"/>
      <c r="K143" s="239"/>
      <c r="L143" s="241"/>
      <c r="M143" s="237"/>
      <c r="N143" s="239"/>
      <c r="O143" s="241"/>
      <c r="P143" s="166">
        <f t="shared" si="4"/>
        <v>0</v>
      </c>
    </row>
    <row r="144" spans="1:17" ht="15" customHeight="1" x14ac:dyDescent="0.25">
      <c r="A144" s="236" t="s">
        <v>1786</v>
      </c>
      <c r="B144" s="238">
        <v>0</v>
      </c>
      <c r="C144" s="240">
        <v>0.11</v>
      </c>
      <c r="D144" s="236" t="s">
        <v>1785</v>
      </c>
      <c r="E144" s="238">
        <v>0</v>
      </c>
      <c r="F144" s="240">
        <v>0.09</v>
      </c>
      <c r="G144" s="236" t="s">
        <v>1115</v>
      </c>
      <c r="H144" s="238">
        <v>0</v>
      </c>
      <c r="I144" s="240">
        <v>0.22</v>
      </c>
      <c r="J144" s="236" t="s">
        <v>750</v>
      </c>
      <c r="K144" s="238">
        <v>0.63</v>
      </c>
      <c r="L144" s="240">
        <v>0.18</v>
      </c>
      <c r="M144" s="236" t="s">
        <v>385</v>
      </c>
      <c r="N144" s="238">
        <v>0.63</v>
      </c>
      <c r="O144" s="240">
        <v>0.05</v>
      </c>
      <c r="P144" s="166">
        <f t="shared" si="4"/>
        <v>0.13000000000000003</v>
      </c>
    </row>
    <row r="145" spans="1:16" ht="15" customHeight="1" x14ac:dyDescent="0.25">
      <c r="A145" s="237"/>
      <c r="B145" s="239"/>
      <c r="C145" s="241"/>
      <c r="D145" s="237"/>
      <c r="E145" s="239"/>
      <c r="F145" s="241"/>
      <c r="G145" s="237"/>
      <c r="H145" s="239"/>
      <c r="I145" s="241"/>
      <c r="J145" s="237"/>
      <c r="K145" s="239"/>
      <c r="L145" s="241"/>
      <c r="M145" s="237"/>
      <c r="N145" s="239"/>
      <c r="O145" s="241"/>
      <c r="P145" s="166">
        <f t="shared" si="4"/>
        <v>0</v>
      </c>
    </row>
    <row r="146" spans="1:16" ht="15" customHeight="1" x14ac:dyDescent="0.25">
      <c r="A146" s="236" t="s">
        <v>1784</v>
      </c>
      <c r="B146" s="238">
        <v>0</v>
      </c>
      <c r="C146" s="240">
        <v>0.11</v>
      </c>
      <c r="D146" s="236" t="s">
        <v>1783</v>
      </c>
      <c r="E146" s="238">
        <v>0</v>
      </c>
      <c r="F146" s="240">
        <v>0.09</v>
      </c>
      <c r="G146" s="236" t="s">
        <v>1114</v>
      </c>
      <c r="H146" s="238">
        <v>0</v>
      </c>
      <c r="I146" s="240">
        <v>0.19</v>
      </c>
      <c r="J146" s="236" t="s">
        <v>749</v>
      </c>
      <c r="K146" s="238">
        <v>0.63</v>
      </c>
      <c r="L146" s="240">
        <v>0.12</v>
      </c>
      <c r="M146" s="236" t="s">
        <v>384</v>
      </c>
      <c r="N146" s="238">
        <v>0.63</v>
      </c>
      <c r="O146" s="240">
        <v>0.12</v>
      </c>
      <c r="P146" s="166">
        <f t="shared" si="4"/>
        <v>0.126</v>
      </c>
    </row>
    <row r="147" spans="1:16" ht="15" customHeight="1" x14ac:dyDescent="0.25">
      <c r="A147" s="237"/>
      <c r="B147" s="239"/>
      <c r="C147" s="241"/>
      <c r="D147" s="237"/>
      <c r="E147" s="239"/>
      <c r="F147" s="241"/>
      <c r="G147" s="237"/>
      <c r="H147" s="239"/>
      <c r="I147" s="241"/>
      <c r="J147" s="237"/>
      <c r="K147" s="239"/>
      <c r="L147" s="241"/>
      <c r="M147" s="237"/>
      <c r="N147" s="239"/>
      <c r="O147" s="241"/>
      <c r="P147" s="166">
        <f t="shared" si="4"/>
        <v>0</v>
      </c>
    </row>
    <row r="148" spans="1:16" ht="15" customHeight="1" x14ac:dyDescent="0.25">
      <c r="A148" s="236" t="s">
        <v>1782</v>
      </c>
      <c r="B148" s="238">
        <v>0</v>
      </c>
      <c r="C148" s="240">
        <v>0.11</v>
      </c>
      <c r="D148" s="236" t="s">
        <v>1781</v>
      </c>
      <c r="E148" s="238">
        <v>0</v>
      </c>
      <c r="F148" s="240">
        <v>0.12</v>
      </c>
      <c r="G148" s="236" t="s">
        <v>1113</v>
      </c>
      <c r="H148" s="238">
        <v>0</v>
      </c>
      <c r="I148" s="240">
        <v>0.19</v>
      </c>
      <c r="J148" s="236" t="s">
        <v>748</v>
      </c>
      <c r="K148" s="238">
        <v>0.64</v>
      </c>
      <c r="L148" s="240">
        <v>0.13</v>
      </c>
      <c r="M148" s="236" t="s">
        <v>383</v>
      </c>
      <c r="N148" s="238">
        <v>0.64</v>
      </c>
      <c r="O148" s="240">
        <v>0.08</v>
      </c>
      <c r="P148" s="166">
        <f t="shared" si="4"/>
        <v>0.126</v>
      </c>
    </row>
    <row r="149" spans="1:16" ht="15" customHeight="1" x14ac:dyDescent="0.25">
      <c r="A149" s="237"/>
      <c r="B149" s="239"/>
      <c r="C149" s="241"/>
      <c r="D149" s="237"/>
      <c r="E149" s="239"/>
      <c r="F149" s="241"/>
      <c r="G149" s="237"/>
      <c r="H149" s="239"/>
      <c r="I149" s="241"/>
      <c r="J149" s="237"/>
      <c r="K149" s="239"/>
      <c r="L149" s="241"/>
      <c r="M149" s="237"/>
      <c r="N149" s="239"/>
      <c r="O149" s="241"/>
      <c r="P149" s="166">
        <f t="shared" si="4"/>
        <v>0</v>
      </c>
    </row>
    <row r="150" spans="1:16" ht="15" customHeight="1" x14ac:dyDescent="0.25">
      <c r="A150" s="236" t="s">
        <v>1780</v>
      </c>
      <c r="B150" s="238">
        <v>0</v>
      </c>
      <c r="C150" s="240">
        <v>0.11</v>
      </c>
      <c r="D150" s="236" t="s">
        <v>1779</v>
      </c>
      <c r="E150" s="238">
        <v>0</v>
      </c>
      <c r="F150" s="240">
        <v>0.15</v>
      </c>
      <c r="G150" s="236" t="s">
        <v>1112</v>
      </c>
      <c r="H150" s="238">
        <v>0</v>
      </c>
      <c r="I150" s="240">
        <v>0.16</v>
      </c>
      <c r="J150" s="236" t="s">
        <v>747</v>
      </c>
      <c r="K150" s="238">
        <v>0.64</v>
      </c>
      <c r="L150" s="240">
        <v>0.06</v>
      </c>
      <c r="M150" s="236" t="s">
        <v>382</v>
      </c>
      <c r="N150" s="238">
        <v>0.64</v>
      </c>
      <c r="O150" s="240">
        <v>0.12</v>
      </c>
      <c r="P150" s="166">
        <f t="shared" si="4"/>
        <v>0.12000000000000002</v>
      </c>
    </row>
    <row r="151" spans="1:16" ht="15" customHeight="1" x14ac:dyDescent="0.25">
      <c r="A151" s="237"/>
      <c r="B151" s="239"/>
      <c r="C151" s="241"/>
      <c r="D151" s="237"/>
      <c r="E151" s="239"/>
      <c r="F151" s="241"/>
      <c r="G151" s="237"/>
      <c r="H151" s="239"/>
      <c r="I151" s="241"/>
      <c r="J151" s="237"/>
      <c r="K151" s="239"/>
      <c r="L151" s="241"/>
      <c r="M151" s="237"/>
      <c r="N151" s="239"/>
      <c r="O151" s="241"/>
      <c r="P151" s="166">
        <f t="shared" si="4"/>
        <v>0</v>
      </c>
    </row>
    <row r="152" spans="1:16" ht="15" customHeight="1" x14ac:dyDescent="0.25">
      <c r="A152" s="236" t="s">
        <v>1778</v>
      </c>
      <c r="B152" s="238">
        <v>0</v>
      </c>
      <c r="C152" s="240">
        <v>7.0000000000000007E-2</v>
      </c>
      <c r="D152" s="236" t="s">
        <v>1777</v>
      </c>
      <c r="E152" s="238">
        <v>0</v>
      </c>
      <c r="F152" s="240">
        <v>0.12</v>
      </c>
      <c r="G152" s="236" t="s">
        <v>1111</v>
      </c>
      <c r="H152" s="238">
        <v>0</v>
      </c>
      <c r="I152" s="240">
        <v>0.09</v>
      </c>
      <c r="J152" s="236" t="s">
        <v>746</v>
      </c>
      <c r="K152" s="238">
        <v>0.64</v>
      </c>
      <c r="L152" s="240">
        <v>0.13</v>
      </c>
      <c r="M152" s="236" t="s">
        <v>381</v>
      </c>
      <c r="N152" s="238">
        <v>0.64</v>
      </c>
      <c r="O152" s="240">
        <v>0.13</v>
      </c>
      <c r="P152" s="166">
        <f t="shared" si="4"/>
        <v>0.10800000000000001</v>
      </c>
    </row>
    <row r="153" spans="1:16" ht="15" customHeight="1" x14ac:dyDescent="0.25">
      <c r="A153" s="237"/>
      <c r="B153" s="239"/>
      <c r="C153" s="241"/>
      <c r="D153" s="237"/>
      <c r="E153" s="239"/>
      <c r="F153" s="241"/>
      <c r="G153" s="237"/>
      <c r="H153" s="239"/>
      <c r="I153" s="241"/>
      <c r="J153" s="237"/>
      <c r="K153" s="239"/>
      <c r="L153" s="241"/>
      <c r="M153" s="237"/>
      <c r="N153" s="239"/>
      <c r="O153" s="241"/>
      <c r="P153" s="166">
        <f t="shared" si="4"/>
        <v>0</v>
      </c>
    </row>
    <row r="154" spans="1:16" ht="15" customHeight="1" x14ac:dyDescent="0.25">
      <c r="A154" s="236" t="s">
        <v>1776</v>
      </c>
      <c r="B154" s="238">
        <v>0</v>
      </c>
      <c r="C154" s="240">
        <v>0.08</v>
      </c>
      <c r="D154" s="236" t="s">
        <v>1775</v>
      </c>
      <c r="E154" s="238">
        <v>0</v>
      </c>
      <c r="F154" s="240">
        <v>0.1</v>
      </c>
      <c r="G154" s="236" t="s">
        <v>1110</v>
      </c>
      <c r="H154" s="238">
        <v>0</v>
      </c>
      <c r="I154" s="240">
        <v>0.18</v>
      </c>
      <c r="J154" s="236" t="s">
        <v>745</v>
      </c>
      <c r="K154" s="238">
        <v>0.64</v>
      </c>
      <c r="L154" s="240">
        <v>7.0000000000000007E-2</v>
      </c>
      <c r="M154" s="236" t="s">
        <v>380</v>
      </c>
      <c r="N154" s="238">
        <v>0.64</v>
      </c>
      <c r="O154" s="240">
        <v>0.11</v>
      </c>
      <c r="P154" s="166">
        <f t="shared" si="4"/>
        <v>0.10800000000000001</v>
      </c>
    </row>
    <row r="155" spans="1:16" ht="15" customHeight="1" x14ac:dyDescent="0.25">
      <c r="A155" s="237"/>
      <c r="B155" s="239"/>
      <c r="C155" s="241"/>
      <c r="D155" s="237"/>
      <c r="E155" s="239"/>
      <c r="F155" s="241"/>
      <c r="G155" s="237"/>
      <c r="H155" s="239"/>
      <c r="I155" s="241"/>
      <c r="J155" s="237"/>
      <c r="K155" s="239"/>
      <c r="L155" s="241"/>
      <c r="M155" s="237"/>
      <c r="N155" s="239"/>
      <c r="O155" s="241"/>
      <c r="P155" s="166">
        <f t="shared" si="4"/>
        <v>0</v>
      </c>
    </row>
    <row r="156" spans="1:16" ht="15" customHeight="1" x14ac:dyDescent="0.25">
      <c r="A156" s="236" t="s">
        <v>1774</v>
      </c>
      <c r="B156" s="238">
        <v>0</v>
      </c>
      <c r="C156" s="240">
        <v>0.08</v>
      </c>
      <c r="D156" s="236" t="s">
        <v>1773</v>
      </c>
      <c r="E156" s="238">
        <v>0</v>
      </c>
      <c r="F156" s="240">
        <v>0.14000000000000001</v>
      </c>
      <c r="G156" s="236" t="s">
        <v>1109</v>
      </c>
      <c r="H156" s="238">
        <v>0</v>
      </c>
      <c r="I156" s="240">
        <v>0.19</v>
      </c>
      <c r="J156" s="236" t="s">
        <v>744</v>
      </c>
      <c r="K156" s="238">
        <v>0.64</v>
      </c>
      <c r="L156" s="240">
        <v>7.0000000000000007E-2</v>
      </c>
      <c r="M156" s="236" t="s">
        <v>379</v>
      </c>
      <c r="N156" s="238">
        <v>0.64</v>
      </c>
      <c r="O156" s="240">
        <v>0.22</v>
      </c>
      <c r="P156" s="166">
        <f t="shared" si="4"/>
        <v>0.14000000000000001</v>
      </c>
    </row>
    <row r="157" spans="1:16" ht="15" customHeight="1" x14ac:dyDescent="0.25">
      <c r="A157" s="237"/>
      <c r="B157" s="239"/>
      <c r="C157" s="241"/>
      <c r="D157" s="237"/>
      <c r="E157" s="239"/>
      <c r="F157" s="241"/>
      <c r="G157" s="237"/>
      <c r="H157" s="239"/>
      <c r="I157" s="241"/>
      <c r="J157" s="237"/>
      <c r="K157" s="239"/>
      <c r="L157" s="241"/>
      <c r="M157" s="237"/>
      <c r="N157" s="239"/>
      <c r="O157" s="241"/>
      <c r="P157" s="166">
        <f t="shared" si="4"/>
        <v>0</v>
      </c>
    </row>
    <row r="158" spans="1:16" ht="15" customHeight="1" x14ac:dyDescent="0.25">
      <c r="A158" s="236" t="s">
        <v>1772</v>
      </c>
      <c r="B158" s="238">
        <v>0</v>
      </c>
      <c r="C158" s="240">
        <v>0.14000000000000001</v>
      </c>
      <c r="D158" s="236" t="s">
        <v>1771</v>
      </c>
      <c r="E158" s="238">
        <v>0</v>
      </c>
      <c r="F158" s="240">
        <v>0.15</v>
      </c>
      <c r="G158" s="236" t="s">
        <v>1108</v>
      </c>
      <c r="H158" s="238">
        <v>0</v>
      </c>
      <c r="I158" s="240">
        <v>0.25</v>
      </c>
      <c r="J158" s="236" t="s">
        <v>743</v>
      </c>
      <c r="K158" s="238">
        <v>0.64</v>
      </c>
      <c r="L158" s="240">
        <v>0.11</v>
      </c>
      <c r="M158" s="236" t="s">
        <v>378</v>
      </c>
      <c r="N158" s="238">
        <v>0.64</v>
      </c>
      <c r="O158" s="240">
        <v>0.22</v>
      </c>
      <c r="P158" s="166">
        <f t="shared" si="4"/>
        <v>0.17399999999999999</v>
      </c>
    </row>
    <row r="159" spans="1:16" ht="15" customHeight="1" x14ac:dyDescent="0.25">
      <c r="A159" s="237"/>
      <c r="B159" s="239"/>
      <c r="C159" s="241"/>
      <c r="D159" s="237"/>
      <c r="E159" s="239"/>
      <c r="F159" s="241"/>
      <c r="G159" s="237"/>
      <c r="H159" s="239"/>
      <c r="I159" s="241"/>
      <c r="J159" s="237"/>
      <c r="K159" s="239"/>
      <c r="L159" s="241"/>
      <c r="M159" s="237"/>
      <c r="N159" s="239"/>
      <c r="O159" s="241"/>
      <c r="P159" s="166">
        <f t="shared" si="4"/>
        <v>0</v>
      </c>
    </row>
    <row r="160" spans="1:16" ht="15" customHeight="1" x14ac:dyDescent="0.25">
      <c r="A160" s="236" t="s">
        <v>1770</v>
      </c>
      <c r="B160" s="238">
        <v>0</v>
      </c>
      <c r="C160" s="240">
        <v>0.12</v>
      </c>
      <c r="D160" s="236" t="s">
        <v>1769</v>
      </c>
      <c r="E160" s="238">
        <v>0</v>
      </c>
      <c r="F160" s="240">
        <v>0.15</v>
      </c>
      <c r="G160" s="236" t="s">
        <v>1107</v>
      </c>
      <c r="H160" s="238">
        <v>0</v>
      </c>
      <c r="I160" s="240">
        <v>0.2</v>
      </c>
      <c r="J160" s="236" t="s">
        <v>742</v>
      </c>
      <c r="K160" s="238">
        <v>0.64</v>
      </c>
      <c r="L160" s="240">
        <v>0.15</v>
      </c>
      <c r="M160" s="236" t="s">
        <v>377</v>
      </c>
      <c r="N160" s="238">
        <v>0.64</v>
      </c>
      <c r="O160" s="240">
        <v>0.2</v>
      </c>
      <c r="P160" s="166">
        <f t="shared" si="4"/>
        <v>0.16400000000000001</v>
      </c>
    </row>
    <row r="161" spans="1:16" ht="15" customHeight="1" x14ac:dyDescent="0.25">
      <c r="A161" s="237"/>
      <c r="B161" s="239"/>
      <c r="C161" s="241"/>
      <c r="D161" s="237"/>
      <c r="E161" s="239"/>
      <c r="F161" s="241"/>
      <c r="G161" s="237"/>
      <c r="H161" s="239"/>
      <c r="I161" s="241"/>
      <c r="J161" s="237"/>
      <c r="K161" s="239"/>
      <c r="L161" s="241"/>
      <c r="M161" s="237"/>
      <c r="N161" s="239"/>
      <c r="O161" s="241"/>
      <c r="P161" s="166">
        <f t="shared" si="4"/>
        <v>0</v>
      </c>
    </row>
    <row r="162" spans="1:16" ht="15" customHeight="1" x14ac:dyDescent="0.25">
      <c r="A162" s="236" t="s">
        <v>1768</v>
      </c>
      <c r="B162" s="238">
        <v>0</v>
      </c>
      <c r="C162" s="240">
        <v>0.14000000000000001</v>
      </c>
      <c r="D162" s="236" t="s">
        <v>1767</v>
      </c>
      <c r="E162" s="238">
        <v>0</v>
      </c>
      <c r="F162" s="240">
        <v>0.14000000000000001</v>
      </c>
      <c r="G162" s="236" t="s">
        <v>1106</v>
      </c>
      <c r="H162" s="238">
        <v>0</v>
      </c>
      <c r="I162" s="240">
        <v>0.13</v>
      </c>
      <c r="J162" s="236" t="s">
        <v>741</v>
      </c>
      <c r="K162" s="238">
        <v>0.65</v>
      </c>
      <c r="L162" s="240">
        <v>0.16</v>
      </c>
      <c r="M162" s="236" t="s">
        <v>376</v>
      </c>
      <c r="N162" s="238">
        <v>0.65</v>
      </c>
      <c r="O162" s="240">
        <v>0.12</v>
      </c>
      <c r="P162" s="166">
        <f t="shared" si="4"/>
        <v>0.13800000000000001</v>
      </c>
    </row>
    <row r="163" spans="1:16" ht="15" customHeight="1" x14ac:dyDescent="0.25">
      <c r="A163" s="237"/>
      <c r="B163" s="239"/>
      <c r="C163" s="241"/>
      <c r="D163" s="237"/>
      <c r="E163" s="239"/>
      <c r="F163" s="241"/>
      <c r="G163" s="237"/>
      <c r="H163" s="239"/>
      <c r="I163" s="241"/>
      <c r="J163" s="237"/>
      <c r="K163" s="239"/>
      <c r="L163" s="241"/>
      <c r="M163" s="237"/>
      <c r="N163" s="239"/>
      <c r="O163" s="241"/>
      <c r="P163" s="166">
        <f t="shared" si="4"/>
        <v>0</v>
      </c>
    </row>
    <row r="164" spans="1:16" ht="15" customHeight="1" x14ac:dyDescent="0.25">
      <c r="A164" s="236" t="s">
        <v>1766</v>
      </c>
      <c r="B164" s="238">
        <v>0</v>
      </c>
      <c r="C164" s="240">
        <v>0.15</v>
      </c>
      <c r="D164" s="236" t="s">
        <v>1765</v>
      </c>
      <c r="E164" s="238">
        <v>0</v>
      </c>
      <c r="F164" s="240">
        <v>0.11</v>
      </c>
      <c r="G164" s="236" t="s">
        <v>1105</v>
      </c>
      <c r="H164" s="238">
        <v>0</v>
      </c>
      <c r="I164" s="240">
        <v>0.14000000000000001</v>
      </c>
      <c r="J164" s="236" t="s">
        <v>740</v>
      </c>
      <c r="K164" s="238">
        <v>0.65</v>
      </c>
      <c r="L164" s="240">
        <v>0.16</v>
      </c>
      <c r="M164" s="236" t="s">
        <v>375</v>
      </c>
      <c r="N164" s="238">
        <v>0.65</v>
      </c>
      <c r="O164" s="240">
        <v>0.19</v>
      </c>
      <c r="P164" s="166">
        <f t="shared" si="4"/>
        <v>0.15</v>
      </c>
    </row>
    <row r="165" spans="1:16" ht="15" customHeight="1" x14ac:dyDescent="0.25">
      <c r="A165" s="237"/>
      <c r="B165" s="239"/>
      <c r="C165" s="241"/>
      <c r="D165" s="237"/>
      <c r="E165" s="239"/>
      <c r="F165" s="241"/>
      <c r="G165" s="237"/>
      <c r="H165" s="239"/>
      <c r="I165" s="241"/>
      <c r="J165" s="237"/>
      <c r="K165" s="239"/>
      <c r="L165" s="241"/>
      <c r="M165" s="237"/>
      <c r="N165" s="239"/>
      <c r="O165" s="241"/>
      <c r="P165" s="166">
        <f t="shared" si="4"/>
        <v>0</v>
      </c>
    </row>
    <row r="166" spans="1:16" ht="15" customHeight="1" x14ac:dyDescent="0.25">
      <c r="A166" s="236" t="s">
        <v>1764</v>
      </c>
      <c r="B166" s="238">
        <v>0</v>
      </c>
      <c r="C166" s="240">
        <v>0.13</v>
      </c>
      <c r="D166" s="236" t="s">
        <v>1763</v>
      </c>
      <c r="E166" s="238">
        <v>0</v>
      </c>
      <c r="F166" s="240">
        <v>0.12</v>
      </c>
      <c r="G166" s="236" t="s">
        <v>1104</v>
      </c>
      <c r="H166" s="238">
        <v>0</v>
      </c>
      <c r="I166" s="240">
        <v>0.13</v>
      </c>
      <c r="J166" s="236" t="s">
        <v>739</v>
      </c>
      <c r="K166" s="238">
        <v>0.65</v>
      </c>
      <c r="L166" s="240">
        <v>0.16</v>
      </c>
      <c r="M166" s="236" t="s">
        <v>374</v>
      </c>
      <c r="N166" s="238">
        <v>0.65</v>
      </c>
      <c r="O166" s="240">
        <v>0.13</v>
      </c>
      <c r="P166" s="166">
        <f t="shared" si="4"/>
        <v>0.13400000000000001</v>
      </c>
    </row>
    <row r="167" spans="1:16" ht="15" customHeight="1" x14ac:dyDescent="0.25">
      <c r="A167" s="237"/>
      <c r="B167" s="239"/>
      <c r="C167" s="241"/>
      <c r="D167" s="237"/>
      <c r="E167" s="239"/>
      <c r="F167" s="241"/>
      <c r="G167" s="237"/>
      <c r="H167" s="239"/>
      <c r="I167" s="241"/>
      <c r="J167" s="237"/>
      <c r="K167" s="239"/>
      <c r="L167" s="241"/>
      <c r="M167" s="237"/>
      <c r="N167" s="239"/>
      <c r="O167" s="241"/>
      <c r="P167" s="166">
        <f t="shared" si="4"/>
        <v>0</v>
      </c>
    </row>
    <row r="168" spans="1:16" ht="15" customHeight="1" x14ac:dyDescent="0.25">
      <c r="A168" s="236" t="s">
        <v>1762</v>
      </c>
      <c r="B168" s="238">
        <v>0</v>
      </c>
      <c r="C168" s="240">
        <v>0.15</v>
      </c>
      <c r="D168" s="236" t="s">
        <v>1761</v>
      </c>
      <c r="E168" s="238">
        <v>0</v>
      </c>
      <c r="F168" s="240">
        <v>0.14000000000000001</v>
      </c>
      <c r="G168" s="236" t="s">
        <v>1103</v>
      </c>
      <c r="H168" s="238">
        <v>0</v>
      </c>
      <c r="I168" s="240">
        <v>0.14000000000000001</v>
      </c>
      <c r="J168" s="236" t="s">
        <v>738</v>
      </c>
      <c r="K168" s="238">
        <v>0.65</v>
      </c>
      <c r="L168" s="240">
        <v>0.16</v>
      </c>
      <c r="M168" s="236" t="s">
        <v>373</v>
      </c>
      <c r="N168" s="238">
        <v>0.65</v>
      </c>
      <c r="O168" s="240">
        <v>0.16</v>
      </c>
      <c r="P168" s="166">
        <f t="shared" si="4"/>
        <v>0.15000000000000002</v>
      </c>
    </row>
    <row r="169" spans="1:16" ht="15" customHeight="1" x14ac:dyDescent="0.25">
      <c r="A169" s="237"/>
      <c r="B169" s="239"/>
      <c r="C169" s="241"/>
      <c r="D169" s="237"/>
      <c r="E169" s="239"/>
      <c r="F169" s="241"/>
      <c r="G169" s="237"/>
      <c r="H169" s="239"/>
      <c r="I169" s="241"/>
      <c r="J169" s="237"/>
      <c r="K169" s="239"/>
      <c r="L169" s="241"/>
      <c r="M169" s="237"/>
      <c r="N169" s="239"/>
      <c r="O169" s="241"/>
      <c r="P169" s="166">
        <f t="shared" si="4"/>
        <v>0</v>
      </c>
    </row>
    <row r="170" spans="1:16" ht="15" customHeight="1" x14ac:dyDescent="0.25">
      <c r="A170" s="236" t="s">
        <v>1760</v>
      </c>
      <c r="B170" s="238">
        <v>0</v>
      </c>
      <c r="C170" s="240">
        <v>0.18</v>
      </c>
      <c r="D170" s="236" t="s">
        <v>1759</v>
      </c>
      <c r="E170" s="238">
        <v>0</v>
      </c>
      <c r="F170" s="240">
        <v>0.14000000000000001</v>
      </c>
      <c r="G170" s="236" t="s">
        <v>1102</v>
      </c>
      <c r="H170" s="238">
        <v>0</v>
      </c>
      <c r="I170" s="240">
        <v>0.13</v>
      </c>
      <c r="J170" s="236" t="s">
        <v>737</v>
      </c>
      <c r="K170" s="238">
        <v>0.65</v>
      </c>
      <c r="L170" s="240">
        <v>0.15</v>
      </c>
      <c r="M170" s="236" t="s">
        <v>372</v>
      </c>
      <c r="N170" s="238">
        <v>0.65</v>
      </c>
      <c r="O170" s="240">
        <v>0.17</v>
      </c>
      <c r="P170" s="166">
        <f t="shared" si="4"/>
        <v>0.154</v>
      </c>
    </row>
    <row r="171" spans="1:16" ht="15" customHeight="1" x14ac:dyDescent="0.25">
      <c r="A171" s="237"/>
      <c r="B171" s="239"/>
      <c r="C171" s="241"/>
      <c r="D171" s="237"/>
      <c r="E171" s="239"/>
      <c r="F171" s="241"/>
      <c r="G171" s="237"/>
      <c r="H171" s="239"/>
      <c r="I171" s="241"/>
      <c r="J171" s="237"/>
      <c r="K171" s="239"/>
      <c r="L171" s="241"/>
      <c r="M171" s="237"/>
      <c r="N171" s="239"/>
      <c r="O171" s="241"/>
      <c r="P171" s="166">
        <f t="shared" ref="P171:P202" si="5">(C171+F171+I171+L171+O171)/5</f>
        <v>0</v>
      </c>
    </row>
    <row r="172" spans="1:16" ht="15" customHeight="1" x14ac:dyDescent="0.25">
      <c r="A172" s="236" t="s">
        <v>1758</v>
      </c>
      <c r="B172" s="238">
        <v>0</v>
      </c>
      <c r="C172" s="240">
        <v>0.18</v>
      </c>
      <c r="D172" s="236" t="s">
        <v>1757</v>
      </c>
      <c r="E172" s="238">
        <v>0</v>
      </c>
      <c r="F172" s="240">
        <v>0.13</v>
      </c>
      <c r="G172" s="236" t="s">
        <v>1101</v>
      </c>
      <c r="H172" s="238">
        <v>0</v>
      </c>
      <c r="I172" s="240">
        <v>7.0000000000000007E-2</v>
      </c>
      <c r="J172" s="236" t="s">
        <v>736</v>
      </c>
      <c r="K172" s="238">
        <v>0.65</v>
      </c>
      <c r="L172" s="240">
        <v>0.13</v>
      </c>
      <c r="M172" s="236" t="s">
        <v>371</v>
      </c>
      <c r="N172" s="238">
        <v>0.65</v>
      </c>
      <c r="O172" s="240">
        <v>0.21</v>
      </c>
      <c r="P172" s="166">
        <f t="shared" si="5"/>
        <v>0.14399999999999999</v>
      </c>
    </row>
    <row r="173" spans="1:16" ht="15" customHeight="1" x14ac:dyDescent="0.25">
      <c r="A173" s="237"/>
      <c r="B173" s="239"/>
      <c r="C173" s="241"/>
      <c r="D173" s="237"/>
      <c r="E173" s="239"/>
      <c r="F173" s="241"/>
      <c r="G173" s="237"/>
      <c r="H173" s="239"/>
      <c r="I173" s="241"/>
      <c r="J173" s="237"/>
      <c r="K173" s="239"/>
      <c r="L173" s="241"/>
      <c r="M173" s="237"/>
      <c r="N173" s="239"/>
      <c r="O173" s="241"/>
      <c r="P173" s="166">
        <f t="shared" si="5"/>
        <v>0</v>
      </c>
    </row>
    <row r="174" spans="1:16" ht="15" customHeight="1" x14ac:dyDescent="0.25">
      <c r="A174" s="236" t="s">
        <v>1756</v>
      </c>
      <c r="B174" s="238">
        <v>0</v>
      </c>
      <c r="C174" s="240">
        <v>0.18</v>
      </c>
      <c r="D174" s="236" t="s">
        <v>1755</v>
      </c>
      <c r="E174" s="238">
        <v>0</v>
      </c>
      <c r="F174" s="240">
        <v>0.11</v>
      </c>
      <c r="G174" s="236" t="s">
        <v>1100</v>
      </c>
      <c r="H174" s="238">
        <v>0</v>
      </c>
      <c r="I174" s="240">
        <v>0.03</v>
      </c>
      <c r="J174" s="236" t="s">
        <v>735</v>
      </c>
      <c r="K174" s="238">
        <v>0.65</v>
      </c>
      <c r="L174" s="240">
        <v>0.14000000000000001</v>
      </c>
      <c r="M174" s="236" t="s">
        <v>370</v>
      </c>
      <c r="N174" s="238">
        <v>0.65</v>
      </c>
      <c r="O174" s="240">
        <v>0.19</v>
      </c>
      <c r="P174" s="166">
        <f t="shared" si="5"/>
        <v>0.12999999999999998</v>
      </c>
    </row>
    <row r="175" spans="1:16" ht="15" customHeight="1" x14ac:dyDescent="0.25">
      <c r="A175" s="237"/>
      <c r="B175" s="239"/>
      <c r="C175" s="241"/>
      <c r="D175" s="237"/>
      <c r="E175" s="239"/>
      <c r="F175" s="241"/>
      <c r="G175" s="237"/>
      <c r="H175" s="239"/>
      <c r="I175" s="241"/>
      <c r="J175" s="237"/>
      <c r="K175" s="239"/>
      <c r="L175" s="241"/>
      <c r="M175" s="237"/>
      <c r="N175" s="239"/>
      <c r="O175" s="241"/>
      <c r="P175" s="166">
        <f t="shared" si="5"/>
        <v>0</v>
      </c>
    </row>
    <row r="176" spans="1:16" ht="15" customHeight="1" x14ac:dyDescent="0.25">
      <c r="A176" s="236" t="s">
        <v>1754</v>
      </c>
      <c r="B176" s="238">
        <v>0</v>
      </c>
      <c r="C176" s="240">
        <v>0.16</v>
      </c>
      <c r="D176" s="236" t="s">
        <v>1753</v>
      </c>
      <c r="E176" s="238">
        <v>0</v>
      </c>
      <c r="F176" s="240">
        <v>0.14000000000000001</v>
      </c>
      <c r="G176" s="236" t="s">
        <v>1099</v>
      </c>
      <c r="H176" s="238">
        <v>0</v>
      </c>
      <c r="I176" s="240">
        <v>0.11</v>
      </c>
      <c r="J176" s="236" t="s">
        <v>734</v>
      </c>
      <c r="K176" s="238">
        <v>0.66</v>
      </c>
      <c r="L176" s="240">
        <v>0.1</v>
      </c>
      <c r="M176" s="236" t="s">
        <v>369</v>
      </c>
      <c r="N176" s="238">
        <v>0.66</v>
      </c>
      <c r="O176" s="240">
        <v>0.16</v>
      </c>
      <c r="P176" s="166">
        <f t="shared" si="5"/>
        <v>0.13400000000000001</v>
      </c>
    </row>
    <row r="177" spans="1:16" ht="15" customHeight="1" x14ac:dyDescent="0.25">
      <c r="A177" s="237"/>
      <c r="B177" s="239"/>
      <c r="C177" s="241"/>
      <c r="D177" s="237"/>
      <c r="E177" s="239"/>
      <c r="F177" s="241"/>
      <c r="G177" s="237"/>
      <c r="H177" s="239"/>
      <c r="I177" s="241"/>
      <c r="J177" s="237"/>
      <c r="K177" s="239"/>
      <c r="L177" s="241"/>
      <c r="M177" s="237"/>
      <c r="N177" s="239"/>
      <c r="O177" s="241"/>
      <c r="P177" s="166">
        <f t="shared" si="5"/>
        <v>0</v>
      </c>
    </row>
    <row r="178" spans="1:16" ht="15" customHeight="1" x14ac:dyDescent="0.25">
      <c r="A178" s="236" t="s">
        <v>1752</v>
      </c>
      <c r="B178" s="238">
        <v>0</v>
      </c>
      <c r="C178" s="240">
        <v>0.16</v>
      </c>
      <c r="D178" s="236" t="s">
        <v>1751</v>
      </c>
      <c r="E178" s="238">
        <v>0</v>
      </c>
      <c r="F178" s="240">
        <v>0.1</v>
      </c>
      <c r="G178" s="236" t="s">
        <v>1098</v>
      </c>
      <c r="H178" s="238">
        <v>0</v>
      </c>
      <c r="I178" s="240">
        <v>0.15</v>
      </c>
      <c r="J178" s="236" t="s">
        <v>733</v>
      </c>
      <c r="K178" s="238">
        <v>0.66</v>
      </c>
      <c r="L178" s="240">
        <v>0.12</v>
      </c>
      <c r="M178" s="236" t="s">
        <v>368</v>
      </c>
      <c r="N178" s="238">
        <v>0.66</v>
      </c>
      <c r="O178" s="240">
        <v>0.17</v>
      </c>
      <c r="P178" s="166">
        <f t="shared" si="5"/>
        <v>0.14000000000000001</v>
      </c>
    </row>
    <row r="179" spans="1:16" ht="15" customHeight="1" x14ac:dyDescent="0.25">
      <c r="A179" s="237"/>
      <c r="B179" s="239"/>
      <c r="C179" s="241"/>
      <c r="D179" s="237"/>
      <c r="E179" s="239"/>
      <c r="F179" s="241"/>
      <c r="G179" s="237"/>
      <c r="H179" s="239"/>
      <c r="I179" s="241"/>
      <c r="J179" s="237"/>
      <c r="K179" s="239"/>
      <c r="L179" s="241"/>
      <c r="M179" s="237"/>
      <c r="N179" s="239"/>
      <c r="O179" s="241"/>
      <c r="P179" s="166">
        <f t="shared" si="5"/>
        <v>0</v>
      </c>
    </row>
    <row r="180" spans="1:16" ht="15" customHeight="1" x14ac:dyDescent="0.25">
      <c r="A180" s="236" t="s">
        <v>1750</v>
      </c>
      <c r="B180" s="238">
        <v>0</v>
      </c>
      <c r="C180" s="240">
        <v>0.16</v>
      </c>
      <c r="D180" s="236" t="s">
        <v>1749</v>
      </c>
      <c r="E180" s="238">
        <v>0</v>
      </c>
      <c r="F180" s="240">
        <v>0.06</v>
      </c>
      <c r="G180" s="236" t="s">
        <v>1097</v>
      </c>
      <c r="H180" s="238">
        <v>0</v>
      </c>
      <c r="I180" s="240">
        <v>0.16</v>
      </c>
      <c r="J180" s="236" t="s">
        <v>732</v>
      </c>
      <c r="K180" s="238">
        <v>0.66</v>
      </c>
      <c r="L180" s="240">
        <v>0.11</v>
      </c>
      <c r="M180" s="236" t="s">
        <v>367</v>
      </c>
      <c r="N180" s="238">
        <v>0.66</v>
      </c>
      <c r="O180" s="240">
        <v>0.14000000000000001</v>
      </c>
      <c r="P180" s="166">
        <f t="shared" si="5"/>
        <v>0.126</v>
      </c>
    </row>
    <row r="181" spans="1:16" ht="15" customHeight="1" x14ac:dyDescent="0.25">
      <c r="A181" s="237"/>
      <c r="B181" s="239"/>
      <c r="C181" s="241"/>
      <c r="D181" s="237"/>
      <c r="E181" s="239"/>
      <c r="F181" s="241"/>
      <c r="G181" s="237"/>
      <c r="H181" s="239"/>
      <c r="I181" s="241"/>
      <c r="J181" s="237"/>
      <c r="K181" s="239"/>
      <c r="L181" s="241"/>
      <c r="M181" s="237"/>
      <c r="N181" s="239"/>
      <c r="O181" s="241"/>
      <c r="P181" s="166">
        <f t="shared" si="5"/>
        <v>0</v>
      </c>
    </row>
    <row r="182" spans="1:16" ht="15" customHeight="1" x14ac:dyDescent="0.25">
      <c r="A182" s="236" t="s">
        <v>1748</v>
      </c>
      <c r="B182" s="238">
        <v>0</v>
      </c>
      <c r="C182" s="240">
        <v>0.12</v>
      </c>
      <c r="D182" s="236" t="s">
        <v>1747</v>
      </c>
      <c r="E182" s="238">
        <v>0</v>
      </c>
      <c r="F182" s="240">
        <v>0.08</v>
      </c>
      <c r="G182" s="236" t="s">
        <v>1096</v>
      </c>
      <c r="H182" s="238">
        <v>0</v>
      </c>
      <c r="I182" s="240">
        <v>0.19</v>
      </c>
      <c r="J182" s="236" t="s">
        <v>731</v>
      </c>
      <c r="K182" s="238">
        <v>0.66</v>
      </c>
      <c r="L182" s="240">
        <v>0.16</v>
      </c>
      <c r="M182" s="236" t="s">
        <v>366</v>
      </c>
      <c r="N182" s="238">
        <v>0.66</v>
      </c>
      <c r="O182" s="240">
        <v>0.14000000000000001</v>
      </c>
      <c r="P182" s="166">
        <f t="shared" si="5"/>
        <v>0.13800000000000001</v>
      </c>
    </row>
    <row r="183" spans="1:16" ht="15" customHeight="1" x14ac:dyDescent="0.25">
      <c r="A183" s="237"/>
      <c r="B183" s="239"/>
      <c r="C183" s="241"/>
      <c r="D183" s="237"/>
      <c r="E183" s="239"/>
      <c r="F183" s="241"/>
      <c r="G183" s="237"/>
      <c r="H183" s="239"/>
      <c r="I183" s="241"/>
      <c r="J183" s="237"/>
      <c r="K183" s="239"/>
      <c r="L183" s="241"/>
      <c r="M183" s="237"/>
      <c r="N183" s="239"/>
      <c r="O183" s="241"/>
      <c r="P183" s="166">
        <f t="shared" si="5"/>
        <v>0</v>
      </c>
    </row>
    <row r="184" spans="1:16" ht="15" customHeight="1" x14ac:dyDescent="0.25">
      <c r="A184" s="236" t="s">
        <v>1746</v>
      </c>
      <c r="B184" s="238">
        <v>0</v>
      </c>
      <c r="C184" s="240">
        <v>0.13</v>
      </c>
      <c r="D184" s="236" t="s">
        <v>1745</v>
      </c>
      <c r="E184" s="238">
        <v>0</v>
      </c>
      <c r="F184" s="240">
        <v>0.13</v>
      </c>
      <c r="G184" s="236" t="s">
        <v>1095</v>
      </c>
      <c r="H184" s="238">
        <v>0</v>
      </c>
      <c r="I184" s="240">
        <v>0.17</v>
      </c>
      <c r="J184" s="236" t="s">
        <v>730</v>
      </c>
      <c r="K184" s="238">
        <v>0.66</v>
      </c>
      <c r="L184" s="240">
        <v>0.15</v>
      </c>
      <c r="M184" s="236" t="s">
        <v>365</v>
      </c>
      <c r="N184" s="238">
        <v>0.66</v>
      </c>
      <c r="O184" s="240">
        <v>0.12</v>
      </c>
      <c r="P184" s="166">
        <f t="shared" si="5"/>
        <v>0.14000000000000001</v>
      </c>
    </row>
    <row r="185" spans="1:16" ht="15" customHeight="1" x14ac:dyDescent="0.25">
      <c r="A185" s="237"/>
      <c r="B185" s="239"/>
      <c r="C185" s="241"/>
      <c r="D185" s="237"/>
      <c r="E185" s="239"/>
      <c r="F185" s="241"/>
      <c r="G185" s="237"/>
      <c r="H185" s="239"/>
      <c r="I185" s="241"/>
      <c r="J185" s="237"/>
      <c r="K185" s="239"/>
      <c r="L185" s="241"/>
      <c r="M185" s="237"/>
      <c r="N185" s="239"/>
      <c r="O185" s="241"/>
      <c r="P185" s="166">
        <f t="shared" si="5"/>
        <v>0</v>
      </c>
    </row>
    <row r="186" spans="1:16" ht="15" customHeight="1" x14ac:dyDescent="0.25">
      <c r="A186" s="236" t="s">
        <v>1744</v>
      </c>
      <c r="B186" s="238">
        <v>0</v>
      </c>
      <c r="C186" s="240">
        <v>0.15</v>
      </c>
      <c r="D186" s="236" t="s">
        <v>1743</v>
      </c>
      <c r="E186" s="238">
        <v>0</v>
      </c>
      <c r="F186" s="240">
        <v>0.11</v>
      </c>
      <c r="G186" s="236" t="s">
        <v>1094</v>
      </c>
      <c r="H186" s="238">
        <v>0</v>
      </c>
      <c r="I186" s="240">
        <v>0.11</v>
      </c>
      <c r="J186" s="236" t="s">
        <v>729</v>
      </c>
      <c r="K186" s="238">
        <v>0.66</v>
      </c>
      <c r="L186" s="240">
        <v>0.15</v>
      </c>
      <c r="M186" s="236" t="s">
        <v>364</v>
      </c>
      <c r="N186" s="238">
        <v>0.66</v>
      </c>
      <c r="O186" s="240">
        <v>0.14000000000000001</v>
      </c>
      <c r="P186" s="166">
        <f t="shared" si="5"/>
        <v>0.13200000000000001</v>
      </c>
    </row>
    <row r="187" spans="1:16" ht="15" customHeight="1" x14ac:dyDescent="0.25">
      <c r="A187" s="237"/>
      <c r="B187" s="239"/>
      <c r="C187" s="241"/>
      <c r="D187" s="237"/>
      <c r="E187" s="239"/>
      <c r="F187" s="241"/>
      <c r="G187" s="237"/>
      <c r="H187" s="239"/>
      <c r="I187" s="241"/>
      <c r="J187" s="237"/>
      <c r="K187" s="239"/>
      <c r="L187" s="241"/>
      <c r="M187" s="237"/>
      <c r="N187" s="239"/>
      <c r="O187" s="241"/>
      <c r="P187" s="166">
        <f t="shared" si="5"/>
        <v>0</v>
      </c>
    </row>
    <row r="188" spans="1:16" ht="15" customHeight="1" x14ac:dyDescent="0.25">
      <c r="A188" s="236" t="s">
        <v>1742</v>
      </c>
      <c r="B188" s="238">
        <v>0</v>
      </c>
      <c r="C188" s="240">
        <v>0.15</v>
      </c>
      <c r="D188" s="236" t="s">
        <v>1741</v>
      </c>
      <c r="E188" s="238">
        <v>0</v>
      </c>
      <c r="F188" s="240">
        <v>0.13</v>
      </c>
      <c r="G188" s="236" t="s">
        <v>1093</v>
      </c>
      <c r="H188" s="238">
        <v>0</v>
      </c>
      <c r="I188" s="240">
        <v>0.13</v>
      </c>
      <c r="J188" s="236" t="s">
        <v>728</v>
      </c>
      <c r="K188" s="238">
        <v>0.66</v>
      </c>
      <c r="L188" s="240">
        <v>0.16</v>
      </c>
      <c r="M188" s="236" t="s">
        <v>363</v>
      </c>
      <c r="N188" s="238">
        <v>0.66</v>
      </c>
      <c r="O188" s="240">
        <v>7.0000000000000007E-2</v>
      </c>
      <c r="P188" s="166">
        <f t="shared" si="5"/>
        <v>0.12800000000000003</v>
      </c>
    </row>
    <row r="189" spans="1:16" ht="15" customHeight="1" x14ac:dyDescent="0.25">
      <c r="A189" s="237"/>
      <c r="B189" s="239"/>
      <c r="C189" s="241"/>
      <c r="D189" s="237"/>
      <c r="E189" s="239"/>
      <c r="F189" s="241"/>
      <c r="G189" s="237"/>
      <c r="H189" s="239"/>
      <c r="I189" s="241"/>
      <c r="J189" s="237"/>
      <c r="K189" s="239"/>
      <c r="L189" s="241"/>
      <c r="M189" s="237"/>
      <c r="N189" s="239"/>
      <c r="O189" s="241"/>
      <c r="P189" s="166">
        <f t="shared" si="5"/>
        <v>0</v>
      </c>
    </row>
    <row r="190" spans="1:16" ht="15" customHeight="1" x14ac:dyDescent="0.25">
      <c r="A190" s="236" t="s">
        <v>1740</v>
      </c>
      <c r="B190" s="238">
        <v>0</v>
      </c>
      <c r="C190" s="240">
        <v>0.14000000000000001</v>
      </c>
      <c r="D190" s="236" t="s">
        <v>1739</v>
      </c>
      <c r="E190" s="238">
        <v>0</v>
      </c>
      <c r="F190" s="240">
        <v>0.12</v>
      </c>
      <c r="G190" s="236" t="s">
        <v>1092</v>
      </c>
      <c r="H190" s="238">
        <v>0</v>
      </c>
      <c r="I190" s="240">
        <v>0.1</v>
      </c>
      <c r="J190" s="236" t="s">
        <v>727</v>
      </c>
      <c r="K190" s="238">
        <v>0.67</v>
      </c>
      <c r="L190" s="240">
        <v>0.14000000000000001</v>
      </c>
      <c r="M190" s="236" t="s">
        <v>362</v>
      </c>
      <c r="N190" s="238">
        <v>0.67</v>
      </c>
      <c r="O190" s="240">
        <v>0.05</v>
      </c>
      <c r="P190" s="166">
        <f t="shared" si="5"/>
        <v>0.11000000000000001</v>
      </c>
    </row>
    <row r="191" spans="1:16" ht="15" customHeight="1" x14ac:dyDescent="0.25">
      <c r="A191" s="237"/>
      <c r="B191" s="239"/>
      <c r="C191" s="241"/>
      <c r="D191" s="237"/>
      <c r="E191" s="239"/>
      <c r="F191" s="241"/>
      <c r="G191" s="237"/>
      <c r="H191" s="239"/>
      <c r="I191" s="241"/>
      <c r="J191" s="237"/>
      <c r="K191" s="239"/>
      <c r="L191" s="241"/>
      <c r="M191" s="237"/>
      <c r="N191" s="239"/>
      <c r="O191" s="241"/>
      <c r="P191" s="166">
        <f t="shared" si="5"/>
        <v>0</v>
      </c>
    </row>
    <row r="192" spans="1:16" ht="15" customHeight="1" x14ac:dyDescent="0.25">
      <c r="A192" s="236" t="s">
        <v>1738</v>
      </c>
      <c r="B192" s="238">
        <v>0</v>
      </c>
      <c r="C192" s="240">
        <v>0.16</v>
      </c>
      <c r="D192" s="236" t="s">
        <v>1737</v>
      </c>
      <c r="E192" s="238">
        <v>0</v>
      </c>
      <c r="F192" s="240">
        <v>0.09</v>
      </c>
      <c r="G192" s="236" t="s">
        <v>1091</v>
      </c>
      <c r="H192" s="238">
        <v>0</v>
      </c>
      <c r="I192" s="240">
        <v>0.14000000000000001</v>
      </c>
      <c r="J192" s="236" t="s">
        <v>726</v>
      </c>
      <c r="K192" s="238">
        <v>0.67</v>
      </c>
      <c r="L192" s="240">
        <v>0.15</v>
      </c>
      <c r="M192" s="236" t="s">
        <v>361</v>
      </c>
      <c r="N192" s="238">
        <v>0.67</v>
      </c>
      <c r="O192" s="240">
        <v>0.12</v>
      </c>
      <c r="P192" s="166">
        <f t="shared" si="5"/>
        <v>0.13200000000000001</v>
      </c>
    </row>
    <row r="193" spans="1:18" ht="15" customHeight="1" x14ac:dyDescent="0.25">
      <c r="A193" s="237"/>
      <c r="B193" s="239"/>
      <c r="C193" s="241"/>
      <c r="D193" s="237"/>
      <c r="E193" s="239"/>
      <c r="F193" s="241"/>
      <c r="G193" s="237"/>
      <c r="H193" s="239"/>
      <c r="I193" s="241"/>
      <c r="J193" s="237"/>
      <c r="K193" s="239"/>
      <c r="L193" s="241"/>
      <c r="M193" s="237"/>
      <c r="N193" s="239"/>
      <c r="O193" s="241"/>
      <c r="P193" s="166">
        <f t="shared" si="5"/>
        <v>0</v>
      </c>
    </row>
    <row r="194" spans="1:18" ht="15" customHeight="1" x14ac:dyDescent="0.25">
      <c r="A194" s="236" t="s">
        <v>1736</v>
      </c>
      <c r="B194" s="238">
        <v>0</v>
      </c>
      <c r="C194" s="240">
        <v>0.19</v>
      </c>
      <c r="D194" s="236" t="s">
        <v>1735</v>
      </c>
      <c r="E194" s="238">
        <v>0</v>
      </c>
      <c r="F194" s="240">
        <v>0.12</v>
      </c>
      <c r="G194" s="236" t="s">
        <v>1090</v>
      </c>
      <c r="H194" s="238">
        <v>0</v>
      </c>
      <c r="I194" s="240">
        <v>0.16</v>
      </c>
      <c r="J194" s="236" t="s">
        <v>725</v>
      </c>
      <c r="K194" s="238">
        <v>0.67</v>
      </c>
      <c r="L194" s="240">
        <v>0.15</v>
      </c>
      <c r="M194" s="236" t="s">
        <v>360</v>
      </c>
      <c r="N194" s="238">
        <v>0.67</v>
      </c>
      <c r="O194" s="240">
        <v>0.15</v>
      </c>
      <c r="P194" s="166">
        <f t="shared" si="5"/>
        <v>0.154</v>
      </c>
    </row>
    <row r="195" spans="1:18" ht="15" customHeight="1" x14ac:dyDescent="0.25">
      <c r="A195" s="237"/>
      <c r="B195" s="239"/>
      <c r="C195" s="241"/>
      <c r="D195" s="237"/>
      <c r="E195" s="239"/>
      <c r="F195" s="241"/>
      <c r="G195" s="237"/>
      <c r="H195" s="239"/>
      <c r="I195" s="241"/>
      <c r="J195" s="237"/>
      <c r="K195" s="239"/>
      <c r="L195" s="241"/>
      <c r="M195" s="237"/>
      <c r="N195" s="239"/>
      <c r="O195" s="241"/>
      <c r="P195" s="166">
        <f t="shared" si="5"/>
        <v>0</v>
      </c>
    </row>
    <row r="196" spans="1:18" ht="15" customHeight="1" x14ac:dyDescent="0.25">
      <c r="A196" s="236" t="s">
        <v>1734</v>
      </c>
      <c r="B196" s="238">
        <v>0</v>
      </c>
      <c r="C196" s="240">
        <v>0.19</v>
      </c>
      <c r="D196" s="236" t="s">
        <v>1733</v>
      </c>
      <c r="E196" s="238">
        <v>0</v>
      </c>
      <c r="F196" s="240">
        <v>0.13</v>
      </c>
      <c r="G196" s="236" t="s">
        <v>1089</v>
      </c>
      <c r="H196" s="238">
        <v>0</v>
      </c>
      <c r="I196" s="240">
        <v>0.14000000000000001</v>
      </c>
      <c r="J196" s="236" t="s">
        <v>724</v>
      </c>
      <c r="K196" s="238">
        <v>0.67</v>
      </c>
      <c r="L196" s="240">
        <v>0.15</v>
      </c>
      <c r="M196" s="236" t="s">
        <v>359</v>
      </c>
      <c r="N196" s="238">
        <v>0.67</v>
      </c>
      <c r="O196" s="240">
        <v>0.17</v>
      </c>
      <c r="P196" s="166">
        <f t="shared" si="5"/>
        <v>0.156</v>
      </c>
    </row>
    <row r="197" spans="1:18" ht="15" customHeight="1" x14ac:dyDescent="0.25">
      <c r="A197" s="237"/>
      <c r="B197" s="239"/>
      <c r="C197" s="241"/>
      <c r="D197" s="237"/>
      <c r="E197" s="239"/>
      <c r="F197" s="241"/>
      <c r="G197" s="237"/>
      <c r="H197" s="239"/>
      <c r="I197" s="241"/>
      <c r="J197" s="237"/>
      <c r="K197" s="239"/>
      <c r="L197" s="241"/>
      <c r="M197" s="237"/>
      <c r="N197" s="239"/>
      <c r="O197" s="241"/>
      <c r="P197" s="166">
        <f t="shared" si="5"/>
        <v>0</v>
      </c>
    </row>
    <row r="198" spans="1:18" ht="15" customHeight="1" x14ac:dyDescent="0.25">
      <c r="A198" s="236" t="s">
        <v>1732</v>
      </c>
      <c r="B198" s="238">
        <v>0</v>
      </c>
      <c r="C198" s="240">
        <v>0.18</v>
      </c>
      <c r="D198" s="236" t="s">
        <v>1731</v>
      </c>
      <c r="E198" s="238">
        <v>0</v>
      </c>
      <c r="F198" s="240">
        <v>0.15</v>
      </c>
      <c r="G198" s="236" t="s">
        <v>1088</v>
      </c>
      <c r="H198" s="238">
        <v>0</v>
      </c>
      <c r="I198" s="240">
        <v>0.11</v>
      </c>
      <c r="J198" s="236" t="s">
        <v>723</v>
      </c>
      <c r="K198" s="238">
        <v>0.67</v>
      </c>
      <c r="L198" s="240">
        <v>0.14000000000000001</v>
      </c>
      <c r="M198" s="236" t="s">
        <v>358</v>
      </c>
      <c r="N198" s="238">
        <v>0.67</v>
      </c>
      <c r="O198" s="240">
        <v>0.16</v>
      </c>
      <c r="P198" s="166">
        <f t="shared" si="5"/>
        <v>0.14799999999999999</v>
      </c>
    </row>
    <row r="199" spans="1:18" ht="15" customHeight="1" x14ac:dyDescent="0.25">
      <c r="A199" s="237"/>
      <c r="B199" s="239"/>
      <c r="C199" s="241"/>
      <c r="D199" s="237"/>
      <c r="E199" s="239"/>
      <c r="F199" s="241"/>
      <c r="G199" s="237"/>
      <c r="H199" s="239"/>
      <c r="I199" s="241"/>
      <c r="J199" s="237"/>
      <c r="K199" s="239"/>
      <c r="L199" s="241"/>
      <c r="M199" s="237"/>
      <c r="N199" s="239"/>
      <c r="O199" s="241"/>
      <c r="P199" s="166">
        <f t="shared" si="5"/>
        <v>0</v>
      </c>
    </row>
    <row r="200" spans="1:18" ht="15" customHeight="1" x14ac:dyDescent="0.25">
      <c r="A200" s="236" t="s">
        <v>1730</v>
      </c>
      <c r="B200" s="238">
        <v>0</v>
      </c>
      <c r="C200" s="240">
        <v>0.1</v>
      </c>
      <c r="D200" s="236" t="s">
        <v>1729</v>
      </c>
      <c r="E200" s="238">
        <v>0</v>
      </c>
      <c r="F200" s="240">
        <v>0.16</v>
      </c>
      <c r="G200" s="236" t="s">
        <v>1087</v>
      </c>
      <c r="H200" s="238">
        <v>0</v>
      </c>
      <c r="I200" s="240">
        <v>0.13</v>
      </c>
      <c r="J200" s="236" t="s">
        <v>722</v>
      </c>
      <c r="K200" s="238">
        <v>0.67</v>
      </c>
      <c r="L200" s="240">
        <v>0.16</v>
      </c>
      <c r="M200" s="236" t="s">
        <v>357</v>
      </c>
      <c r="N200" s="238">
        <v>0.67</v>
      </c>
      <c r="O200" s="240">
        <v>0.18</v>
      </c>
      <c r="P200" s="166">
        <f t="shared" si="5"/>
        <v>0.14599999999999999</v>
      </c>
    </row>
    <row r="201" spans="1:18" ht="15" customHeight="1" x14ac:dyDescent="0.25">
      <c r="A201" s="237"/>
      <c r="B201" s="239"/>
      <c r="C201" s="241"/>
      <c r="D201" s="237"/>
      <c r="E201" s="239"/>
      <c r="F201" s="241"/>
      <c r="G201" s="237"/>
      <c r="H201" s="239"/>
      <c r="I201" s="241"/>
      <c r="J201" s="237"/>
      <c r="K201" s="239"/>
      <c r="L201" s="241"/>
      <c r="M201" s="237"/>
      <c r="N201" s="239"/>
      <c r="O201" s="241"/>
      <c r="P201" s="166">
        <f t="shared" si="5"/>
        <v>0</v>
      </c>
    </row>
    <row r="202" spans="1:18" ht="15" customHeight="1" x14ac:dyDescent="0.25">
      <c r="A202" s="236" t="s">
        <v>1728</v>
      </c>
      <c r="B202" s="238">
        <v>0</v>
      </c>
      <c r="C202" s="240">
        <v>0.1</v>
      </c>
      <c r="D202" s="236" t="s">
        <v>1727</v>
      </c>
      <c r="E202" s="238">
        <v>0</v>
      </c>
      <c r="F202" s="240">
        <v>0.19</v>
      </c>
      <c r="G202" s="236" t="s">
        <v>1086</v>
      </c>
      <c r="H202" s="238">
        <v>0</v>
      </c>
      <c r="I202" s="240">
        <v>7.0000000000000007E-2</v>
      </c>
      <c r="J202" s="236" t="s">
        <v>721</v>
      </c>
      <c r="K202" s="238">
        <v>0.67</v>
      </c>
      <c r="L202" s="240">
        <v>0.13</v>
      </c>
      <c r="M202" s="236" t="s">
        <v>356</v>
      </c>
      <c r="N202" s="238">
        <v>0.67</v>
      </c>
      <c r="O202" s="240">
        <v>0.18</v>
      </c>
      <c r="P202" s="166">
        <f t="shared" si="5"/>
        <v>0.13400000000000001</v>
      </c>
    </row>
    <row r="203" spans="1:18" ht="15" customHeight="1" x14ac:dyDescent="0.25">
      <c r="A203" s="237"/>
      <c r="B203" s="239"/>
      <c r="C203" s="241"/>
      <c r="D203" s="237"/>
      <c r="E203" s="239"/>
      <c r="F203" s="241"/>
      <c r="G203" s="237"/>
      <c r="H203" s="239"/>
      <c r="I203" s="241"/>
      <c r="J203" s="237"/>
      <c r="K203" s="239"/>
      <c r="L203" s="241"/>
      <c r="M203" s="237"/>
      <c r="N203" s="239"/>
      <c r="O203" s="241"/>
      <c r="P203" s="166">
        <f t="shared" ref="P203" si="6">(C203+F203+I203+L203+O203)/5</f>
        <v>0</v>
      </c>
    </row>
    <row r="204" spans="1:18" ht="15" customHeight="1" x14ac:dyDescent="0.25">
      <c r="A204" s="175"/>
      <c r="B204" s="174"/>
      <c r="C204" s="173">
        <f>SUM(C142:C203)</f>
        <v>4.2499999999999991</v>
      </c>
      <c r="D204" s="173"/>
      <c r="E204" s="173"/>
      <c r="F204" s="173">
        <f t="shared" ref="F204:O204" si="7">SUM(F142:F203)</f>
        <v>3.8299999999999996</v>
      </c>
      <c r="G204" s="173"/>
      <c r="H204" s="173"/>
      <c r="I204" s="173">
        <f t="shared" si="7"/>
        <v>4.4399999999999995</v>
      </c>
      <c r="J204" s="173"/>
      <c r="K204" s="173"/>
      <c r="L204" s="173">
        <f t="shared" si="7"/>
        <v>4.2399999999999993</v>
      </c>
      <c r="M204" s="173"/>
      <c r="N204" s="173"/>
      <c r="O204" s="173">
        <f t="shared" si="7"/>
        <v>4.4499999999999993</v>
      </c>
      <c r="P204" s="166"/>
      <c r="Q204" s="166">
        <f>SUM(P142:P203)</f>
        <v>4.242</v>
      </c>
      <c r="R204" s="162">
        <f>(C204+F204+I204+L204+O204)/5</f>
        <v>4.2419999999999991</v>
      </c>
    </row>
    <row r="205" spans="1:18" ht="15" customHeight="1" x14ac:dyDescent="0.25">
      <c r="A205" s="236" t="s">
        <v>1726</v>
      </c>
      <c r="B205" s="238">
        <v>0</v>
      </c>
      <c r="C205" s="240">
        <v>0.14000000000000001</v>
      </c>
      <c r="D205" s="236" t="s">
        <v>1725</v>
      </c>
      <c r="E205" s="238">
        <v>0</v>
      </c>
      <c r="F205" s="240">
        <v>0.2</v>
      </c>
      <c r="G205" s="236" t="s">
        <v>1085</v>
      </c>
      <c r="H205" s="238">
        <v>0</v>
      </c>
      <c r="I205" s="240">
        <v>0.18</v>
      </c>
      <c r="J205" s="236" t="s">
        <v>720</v>
      </c>
      <c r="K205" s="238">
        <v>0.67</v>
      </c>
      <c r="L205" s="240">
        <v>0.14000000000000001</v>
      </c>
      <c r="M205" s="236" t="s">
        <v>355</v>
      </c>
      <c r="N205" s="238">
        <v>0.67</v>
      </c>
      <c r="O205" s="240">
        <v>0.16</v>
      </c>
      <c r="P205" s="166">
        <f t="shared" ref="P205:P236" si="8">(C205+F205+I205+L205+O205)/5</f>
        <v>0.16400000000000001</v>
      </c>
    </row>
    <row r="206" spans="1:18" ht="15" customHeight="1" x14ac:dyDescent="0.25">
      <c r="A206" s="237"/>
      <c r="B206" s="239"/>
      <c r="C206" s="241"/>
      <c r="D206" s="237"/>
      <c r="E206" s="239"/>
      <c r="F206" s="241"/>
      <c r="G206" s="237"/>
      <c r="H206" s="239"/>
      <c r="I206" s="241"/>
      <c r="J206" s="237"/>
      <c r="K206" s="239"/>
      <c r="L206" s="241"/>
      <c r="M206" s="237"/>
      <c r="N206" s="239"/>
      <c r="O206" s="241"/>
      <c r="P206" s="166">
        <f t="shared" si="8"/>
        <v>0</v>
      </c>
    </row>
    <row r="207" spans="1:18" ht="15" customHeight="1" x14ac:dyDescent="0.25">
      <c r="A207" s="236" t="s">
        <v>1724</v>
      </c>
      <c r="B207" s="238">
        <v>0</v>
      </c>
      <c r="C207" s="240">
        <v>0.16</v>
      </c>
      <c r="D207" s="236" t="s">
        <v>1723</v>
      </c>
      <c r="E207" s="238">
        <v>0</v>
      </c>
      <c r="F207" s="240">
        <v>0.11</v>
      </c>
      <c r="G207" s="236" t="s">
        <v>1084</v>
      </c>
      <c r="H207" s="238">
        <v>0</v>
      </c>
      <c r="I207" s="240">
        <v>0.2</v>
      </c>
      <c r="J207" s="236" t="s">
        <v>719</v>
      </c>
      <c r="K207" s="238">
        <v>0.67</v>
      </c>
      <c r="L207" s="240">
        <v>0.14000000000000001</v>
      </c>
      <c r="M207" s="236" t="s">
        <v>354</v>
      </c>
      <c r="N207" s="238">
        <v>0.67</v>
      </c>
      <c r="O207" s="240">
        <v>0.14000000000000001</v>
      </c>
      <c r="P207" s="166">
        <f t="shared" si="8"/>
        <v>0.15000000000000002</v>
      </c>
    </row>
    <row r="208" spans="1:18" ht="15" customHeight="1" x14ac:dyDescent="0.25">
      <c r="A208" s="237"/>
      <c r="B208" s="239"/>
      <c r="C208" s="241"/>
      <c r="D208" s="237"/>
      <c r="E208" s="239"/>
      <c r="F208" s="241"/>
      <c r="G208" s="237"/>
      <c r="H208" s="239"/>
      <c r="I208" s="241"/>
      <c r="J208" s="237"/>
      <c r="K208" s="239"/>
      <c r="L208" s="241"/>
      <c r="M208" s="237"/>
      <c r="N208" s="239"/>
      <c r="O208" s="241"/>
      <c r="P208" s="166">
        <f t="shared" si="8"/>
        <v>0</v>
      </c>
    </row>
    <row r="209" spans="1:16" ht="15" customHeight="1" x14ac:dyDescent="0.25">
      <c r="A209" s="236" t="s">
        <v>1722</v>
      </c>
      <c r="B209" s="238">
        <v>0</v>
      </c>
      <c r="C209" s="240">
        <v>0.15</v>
      </c>
      <c r="D209" s="236" t="s">
        <v>1721</v>
      </c>
      <c r="E209" s="238">
        <v>0</v>
      </c>
      <c r="F209" s="240">
        <v>0.12</v>
      </c>
      <c r="G209" s="236" t="s">
        <v>1083</v>
      </c>
      <c r="H209" s="238">
        <v>0</v>
      </c>
      <c r="I209" s="240">
        <v>0.2</v>
      </c>
      <c r="J209" s="236" t="s">
        <v>718</v>
      </c>
      <c r="K209" s="238">
        <v>0.67</v>
      </c>
      <c r="L209" s="240">
        <v>0.17</v>
      </c>
      <c r="M209" s="236" t="s">
        <v>353</v>
      </c>
      <c r="N209" s="238">
        <v>0.67</v>
      </c>
      <c r="O209" s="240">
        <v>0.17</v>
      </c>
      <c r="P209" s="166">
        <f t="shared" si="8"/>
        <v>0.16200000000000001</v>
      </c>
    </row>
    <row r="210" spans="1:16" ht="15" customHeight="1" x14ac:dyDescent="0.25">
      <c r="A210" s="237"/>
      <c r="B210" s="239"/>
      <c r="C210" s="241"/>
      <c r="D210" s="237"/>
      <c r="E210" s="239"/>
      <c r="F210" s="241"/>
      <c r="G210" s="237"/>
      <c r="H210" s="239"/>
      <c r="I210" s="241"/>
      <c r="J210" s="237"/>
      <c r="K210" s="239"/>
      <c r="L210" s="241"/>
      <c r="M210" s="237"/>
      <c r="N210" s="239"/>
      <c r="O210" s="241"/>
      <c r="P210" s="166">
        <f t="shared" si="8"/>
        <v>0</v>
      </c>
    </row>
    <row r="211" spans="1:16" ht="15" customHeight="1" x14ac:dyDescent="0.25">
      <c r="A211" s="236" t="s">
        <v>1720</v>
      </c>
      <c r="B211" s="238">
        <v>0</v>
      </c>
      <c r="C211" s="240">
        <v>0.15</v>
      </c>
      <c r="D211" s="236" t="s">
        <v>1719</v>
      </c>
      <c r="E211" s="238">
        <v>0</v>
      </c>
      <c r="F211" s="240">
        <v>0.18</v>
      </c>
      <c r="G211" s="236" t="s">
        <v>1082</v>
      </c>
      <c r="H211" s="238">
        <v>0</v>
      </c>
      <c r="I211" s="240">
        <v>0.18</v>
      </c>
      <c r="J211" s="236" t="s">
        <v>717</v>
      </c>
      <c r="K211" s="238">
        <v>0.67</v>
      </c>
      <c r="L211" s="240">
        <v>0.16</v>
      </c>
      <c r="M211" s="236" t="s">
        <v>352</v>
      </c>
      <c r="N211" s="238">
        <v>0.67</v>
      </c>
      <c r="O211" s="240">
        <v>0.14000000000000001</v>
      </c>
      <c r="P211" s="166">
        <f t="shared" si="8"/>
        <v>0.16200000000000001</v>
      </c>
    </row>
    <row r="212" spans="1:16" ht="15" customHeight="1" x14ac:dyDescent="0.25">
      <c r="A212" s="237"/>
      <c r="B212" s="239"/>
      <c r="C212" s="241"/>
      <c r="D212" s="237"/>
      <c r="E212" s="239"/>
      <c r="F212" s="241"/>
      <c r="G212" s="237"/>
      <c r="H212" s="239"/>
      <c r="I212" s="241"/>
      <c r="J212" s="237"/>
      <c r="K212" s="239"/>
      <c r="L212" s="241"/>
      <c r="M212" s="237"/>
      <c r="N212" s="239"/>
      <c r="O212" s="241"/>
      <c r="P212" s="166">
        <f t="shared" si="8"/>
        <v>0</v>
      </c>
    </row>
    <row r="213" spans="1:16" ht="15" customHeight="1" x14ac:dyDescent="0.25">
      <c r="A213" s="236" t="s">
        <v>1718</v>
      </c>
      <c r="B213" s="238">
        <v>0</v>
      </c>
      <c r="C213" s="240">
        <v>0.12</v>
      </c>
      <c r="D213" s="236" t="s">
        <v>1717</v>
      </c>
      <c r="E213" s="238">
        <v>0</v>
      </c>
      <c r="F213" s="240">
        <v>0.17</v>
      </c>
      <c r="G213" s="236" t="s">
        <v>1081</v>
      </c>
      <c r="H213" s="238">
        <v>0</v>
      </c>
      <c r="I213" s="240">
        <v>0.15</v>
      </c>
      <c r="J213" s="236" t="s">
        <v>716</v>
      </c>
      <c r="K213" s="238">
        <v>0.67</v>
      </c>
      <c r="L213" s="240">
        <v>0.11</v>
      </c>
      <c r="M213" s="236" t="s">
        <v>351</v>
      </c>
      <c r="N213" s="238">
        <v>0.67</v>
      </c>
      <c r="O213" s="240">
        <v>0.17</v>
      </c>
      <c r="P213" s="166">
        <f t="shared" si="8"/>
        <v>0.14400000000000002</v>
      </c>
    </row>
    <row r="214" spans="1:16" ht="15" customHeight="1" x14ac:dyDescent="0.25">
      <c r="A214" s="237"/>
      <c r="B214" s="239"/>
      <c r="C214" s="241"/>
      <c r="D214" s="237"/>
      <c r="E214" s="239"/>
      <c r="F214" s="241"/>
      <c r="G214" s="237"/>
      <c r="H214" s="239"/>
      <c r="I214" s="241"/>
      <c r="J214" s="237"/>
      <c r="K214" s="239"/>
      <c r="L214" s="241"/>
      <c r="M214" s="237"/>
      <c r="N214" s="239"/>
      <c r="O214" s="241"/>
      <c r="P214" s="166">
        <f t="shared" si="8"/>
        <v>0</v>
      </c>
    </row>
    <row r="215" spans="1:16" ht="15" customHeight="1" x14ac:dyDescent="0.25">
      <c r="A215" s="236" t="s">
        <v>1716</v>
      </c>
      <c r="B215" s="238">
        <v>0</v>
      </c>
      <c r="C215" s="240">
        <v>0.17</v>
      </c>
      <c r="D215" s="236" t="s">
        <v>1715</v>
      </c>
      <c r="E215" s="238">
        <v>0</v>
      </c>
      <c r="F215" s="240">
        <v>0.09</v>
      </c>
      <c r="G215" s="236" t="s">
        <v>1080</v>
      </c>
      <c r="H215" s="238">
        <v>0</v>
      </c>
      <c r="I215" s="240">
        <v>0.19</v>
      </c>
      <c r="J215" s="236" t="s">
        <v>715</v>
      </c>
      <c r="K215" s="238">
        <v>0.67</v>
      </c>
      <c r="L215" s="240">
        <v>0.15</v>
      </c>
      <c r="M215" s="236" t="s">
        <v>350</v>
      </c>
      <c r="N215" s="238">
        <v>0.67</v>
      </c>
      <c r="O215" s="240">
        <v>0.22</v>
      </c>
      <c r="P215" s="166">
        <f t="shared" si="8"/>
        <v>0.16399999999999998</v>
      </c>
    </row>
    <row r="216" spans="1:16" ht="15" customHeight="1" x14ac:dyDescent="0.25">
      <c r="A216" s="237"/>
      <c r="B216" s="239"/>
      <c r="C216" s="241"/>
      <c r="D216" s="237"/>
      <c r="E216" s="239"/>
      <c r="F216" s="241"/>
      <c r="G216" s="237"/>
      <c r="H216" s="239"/>
      <c r="I216" s="241"/>
      <c r="J216" s="237"/>
      <c r="K216" s="239"/>
      <c r="L216" s="241"/>
      <c r="M216" s="237"/>
      <c r="N216" s="239"/>
      <c r="O216" s="241"/>
      <c r="P216" s="166">
        <f t="shared" si="8"/>
        <v>0</v>
      </c>
    </row>
    <row r="217" spans="1:16" ht="15" customHeight="1" x14ac:dyDescent="0.25">
      <c r="A217" s="236" t="s">
        <v>1714</v>
      </c>
      <c r="B217" s="238">
        <v>0</v>
      </c>
      <c r="C217" s="240">
        <v>0.21</v>
      </c>
      <c r="D217" s="236" t="s">
        <v>1713</v>
      </c>
      <c r="E217" s="238">
        <v>0</v>
      </c>
      <c r="F217" s="240">
        <v>0.13</v>
      </c>
      <c r="G217" s="236" t="s">
        <v>1079</v>
      </c>
      <c r="H217" s="238">
        <v>0</v>
      </c>
      <c r="I217" s="240">
        <v>0.23</v>
      </c>
      <c r="J217" s="236" t="s">
        <v>714</v>
      </c>
      <c r="K217" s="238">
        <v>0.67</v>
      </c>
      <c r="L217" s="240">
        <v>0.14000000000000001</v>
      </c>
      <c r="M217" s="236" t="s">
        <v>349</v>
      </c>
      <c r="N217" s="238">
        <v>0.67</v>
      </c>
      <c r="O217" s="240">
        <v>0.22</v>
      </c>
      <c r="P217" s="166">
        <f t="shared" si="8"/>
        <v>0.186</v>
      </c>
    </row>
    <row r="218" spans="1:16" ht="15" customHeight="1" x14ac:dyDescent="0.25">
      <c r="A218" s="237"/>
      <c r="B218" s="239"/>
      <c r="C218" s="241"/>
      <c r="D218" s="237"/>
      <c r="E218" s="239"/>
      <c r="F218" s="241"/>
      <c r="G218" s="237"/>
      <c r="H218" s="239"/>
      <c r="I218" s="241"/>
      <c r="J218" s="237"/>
      <c r="K218" s="239"/>
      <c r="L218" s="241"/>
      <c r="M218" s="237"/>
      <c r="N218" s="239"/>
      <c r="O218" s="241"/>
      <c r="P218" s="166">
        <f t="shared" si="8"/>
        <v>0</v>
      </c>
    </row>
    <row r="219" spans="1:16" ht="15" customHeight="1" x14ac:dyDescent="0.25">
      <c r="A219" s="236" t="s">
        <v>1712</v>
      </c>
      <c r="B219" s="238">
        <v>0</v>
      </c>
      <c r="C219" s="240">
        <v>0.2</v>
      </c>
      <c r="D219" s="236" t="s">
        <v>1711</v>
      </c>
      <c r="E219" s="238">
        <v>0</v>
      </c>
      <c r="F219" s="240">
        <v>0.13</v>
      </c>
      <c r="G219" s="236" t="s">
        <v>1078</v>
      </c>
      <c r="H219" s="238">
        <v>0</v>
      </c>
      <c r="I219" s="240">
        <v>0.22</v>
      </c>
      <c r="J219" s="236" t="s">
        <v>713</v>
      </c>
      <c r="K219" s="238">
        <v>0.68</v>
      </c>
      <c r="L219" s="240">
        <v>0.16</v>
      </c>
      <c r="M219" s="236" t="s">
        <v>348</v>
      </c>
      <c r="N219" s="238">
        <v>0.68</v>
      </c>
      <c r="O219" s="240">
        <v>0.24</v>
      </c>
      <c r="P219" s="166">
        <f t="shared" si="8"/>
        <v>0.19</v>
      </c>
    </row>
    <row r="220" spans="1:16" ht="15" customHeight="1" x14ac:dyDescent="0.25">
      <c r="A220" s="237"/>
      <c r="B220" s="239"/>
      <c r="C220" s="241"/>
      <c r="D220" s="237"/>
      <c r="E220" s="239"/>
      <c r="F220" s="241"/>
      <c r="G220" s="237"/>
      <c r="H220" s="239"/>
      <c r="I220" s="241"/>
      <c r="J220" s="237"/>
      <c r="K220" s="239"/>
      <c r="L220" s="241"/>
      <c r="M220" s="237"/>
      <c r="N220" s="239"/>
      <c r="O220" s="241"/>
      <c r="P220" s="166">
        <f t="shared" si="8"/>
        <v>0</v>
      </c>
    </row>
    <row r="221" spans="1:16" ht="15" customHeight="1" x14ac:dyDescent="0.25">
      <c r="A221" s="236" t="s">
        <v>1710</v>
      </c>
      <c r="B221" s="238">
        <v>0</v>
      </c>
      <c r="C221" s="240">
        <v>0.18</v>
      </c>
      <c r="D221" s="236" t="s">
        <v>1709</v>
      </c>
      <c r="E221" s="238">
        <v>0</v>
      </c>
      <c r="F221" s="240">
        <v>0.14000000000000001</v>
      </c>
      <c r="G221" s="236" t="s">
        <v>1077</v>
      </c>
      <c r="H221" s="238">
        <v>0</v>
      </c>
      <c r="I221" s="240">
        <v>0.21</v>
      </c>
      <c r="J221" s="236" t="s">
        <v>712</v>
      </c>
      <c r="K221" s="238">
        <v>0.68</v>
      </c>
      <c r="L221" s="240">
        <v>0.21</v>
      </c>
      <c r="M221" s="236" t="s">
        <v>347</v>
      </c>
      <c r="N221" s="238">
        <v>0.68</v>
      </c>
      <c r="O221" s="240">
        <v>0.22</v>
      </c>
      <c r="P221" s="166">
        <f t="shared" si="8"/>
        <v>0.192</v>
      </c>
    </row>
    <row r="222" spans="1:16" ht="15" customHeight="1" x14ac:dyDescent="0.25">
      <c r="A222" s="237"/>
      <c r="B222" s="239"/>
      <c r="C222" s="241"/>
      <c r="D222" s="237"/>
      <c r="E222" s="239"/>
      <c r="F222" s="241"/>
      <c r="G222" s="237"/>
      <c r="H222" s="239"/>
      <c r="I222" s="241"/>
      <c r="J222" s="237"/>
      <c r="K222" s="239"/>
      <c r="L222" s="241"/>
      <c r="M222" s="237"/>
      <c r="N222" s="239"/>
      <c r="O222" s="241"/>
      <c r="P222" s="166">
        <f t="shared" si="8"/>
        <v>0</v>
      </c>
    </row>
    <row r="223" spans="1:16" ht="15" customHeight="1" x14ac:dyDescent="0.25">
      <c r="A223" s="236" t="s">
        <v>1708</v>
      </c>
      <c r="B223" s="238">
        <v>0</v>
      </c>
      <c r="C223" s="240">
        <v>0.13</v>
      </c>
      <c r="D223" s="236" t="s">
        <v>1707</v>
      </c>
      <c r="E223" s="238">
        <v>0</v>
      </c>
      <c r="F223" s="240">
        <v>0.16</v>
      </c>
      <c r="G223" s="236" t="s">
        <v>1076</v>
      </c>
      <c r="H223" s="238">
        <v>0</v>
      </c>
      <c r="I223" s="240">
        <v>0.18</v>
      </c>
      <c r="J223" s="236" t="s">
        <v>711</v>
      </c>
      <c r="K223" s="238">
        <v>0.68</v>
      </c>
      <c r="L223" s="240">
        <v>0.24</v>
      </c>
      <c r="M223" s="236" t="s">
        <v>346</v>
      </c>
      <c r="N223" s="238">
        <v>0.68</v>
      </c>
      <c r="O223" s="240">
        <v>0.17</v>
      </c>
      <c r="P223" s="166">
        <f t="shared" si="8"/>
        <v>0.17599999999999999</v>
      </c>
    </row>
    <row r="224" spans="1:16" ht="15" customHeight="1" x14ac:dyDescent="0.25">
      <c r="A224" s="237"/>
      <c r="B224" s="239"/>
      <c r="C224" s="241"/>
      <c r="D224" s="237"/>
      <c r="E224" s="239"/>
      <c r="F224" s="241"/>
      <c r="G224" s="237"/>
      <c r="H224" s="239"/>
      <c r="I224" s="241"/>
      <c r="J224" s="237"/>
      <c r="K224" s="239"/>
      <c r="L224" s="241"/>
      <c r="M224" s="237"/>
      <c r="N224" s="239"/>
      <c r="O224" s="241"/>
      <c r="P224" s="166">
        <f t="shared" si="8"/>
        <v>0</v>
      </c>
    </row>
    <row r="225" spans="1:16" ht="15" customHeight="1" x14ac:dyDescent="0.25">
      <c r="A225" s="236" t="s">
        <v>1706</v>
      </c>
      <c r="B225" s="238">
        <v>0</v>
      </c>
      <c r="C225" s="240">
        <v>0.09</v>
      </c>
      <c r="D225" s="236" t="s">
        <v>1705</v>
      </c>
      <c r="E225" s="238">
        <v>0</v>
      </c>
      <c r="F225" s="240">
        <v>0.17</v>
      </c>
      <c r="G225" s="236" t="s">
        <v>1075</v>
      </c>
      <c r="H225" s="238">
        <v>0</v>
      </c>
      <c r="I225" s="240">
        <v>0.13</v>
      </c>
      <c r="J225" s="236" t="s">
        <v>710</v>
      </c>
      <c r="K225" s="238">
        <v>0.68</v>
      </c>
      <c r="L225" s="240">
        <v>0.21</v>
      </c>
      <c r="M225" s="236" t="s">
        <v>345</v>
      </c>
      <c r="N225" s="238">
        <v>0.68</v>
      </c>
      <c r="O225" s="240">
        <v>0.21</v>
      </c>
      <c r="P225" s="166">
        <f t="shared" si="8"/>
        <v>0.16199999999999998</v>
      </c>
    </row>
    <row r="226" spans="1:16" ht="15" customHeight="1" x14ac:dyDescent="0.25">
      <c r="A226" s="237"/>
      <c r="B226" s="239"/>
      <c r="C226" s="241"/>
      <c r="D226" s="237"/>
      <c r="E226" s="239"/>
      <c r="F226" s="241"/>
      <c r="G226" s="237"/>
      <c r="H226" s="239"/>
      <c r="I226" s="241"/>
      <c r="J226" s="237"/>
      <c r="K226" s="239"/>
      <c r="L226" s="241"/>
      <c r="M226" s="237"/>
      <c r="N226" s="239"/>
      <c r="O226" s="241"/>
      <c r="P226" s="166">
        <f t="shared" si="8"/>
        <v>0</v>
      </c>
    </row>
    <row r="227" spans="1:16" ht="15" customHeight="1" x14ac:dyDescent="0.25">
      <c r="A227" s="236" t="s">
        <v>1704</v>
      </c>
      <c r="B227" s="238">
        <v>0</v>
      </c>
      <c r="C227" s="240">
        <v>0.12</v>
      </c>
      <c r="D227" s="236" t="s">
        <v>1703</v>
      </c>
      <c r="E227" s="238">
        <v>0</v>
      </c>
      <c r="F227" s="240">
        <v>0.16</v>
      </c>
      <c r="G227" s="236" t="s">
        <v>1074</v>
      </c>
      <c r="H227" s="238">
        <v>0</v>
      </c>
      <c r="I227" s="240">
        <v>0.14000000000000001</v>
      </c>
      <c r="J227" s="236" t="s">
        <v>709</v>
      </c>
      <c r="K227" s="238">
        <v>0.68</v>
      </c>
      <c r="L227" s="240">
        <v>0.17</v>
      </c>
      <c r="M227" s="236" t="s">
        <v>344</v>
      </c>
      <c r="N227" s="238">
        <v>0.68</v>
      </c>
      <c r="O227" s="240">
        <v>0.17</v>
      </c>
      <c r="P227" s="166">
        <f t="shared" si="8"/>
        <v>0.15200000000000002</v>
      </c>
    </row>
    <row r="228" spans="1:16" ht="15" customHeight="1" x14ac:dyDescent="0.25">
      <c r="A228" s="237"/>
      <c r="B228" s="239"/>
      <c r="C228" s="241"/>
      <c r="D228" s="237"/>
      <c r="E228" s="239"/>
      <c r="F228" s="241"/>
      <c r="G228" s="237"/>
      <c r="H228" s="239"/>
      <c r="I228" s="241"/>
      <c r="J228" s="237"/>
      <c r="K228" s="239"/>
      <c r="L228" s="241"/>
      <c r="M228" s="237"/>
      <c r="N228" s="239"/>
      <c r="O228" s="241"/>
      <c r="P228" s="166">
        <f t="shared" si="8"/>
        <v>0</v>
      </c>
    </row>
    <row r="229" spans="1:16" ht="15" customHeight="1" x14ac:dyDescent="0.25">
      <c r="A229" s="236" t="s">
        <v>1702</v>
      </c>
      <c r="B229" s="238">
        <v>0</v>
      </c>
      <c r="C229" s="240">
        <v>0.14000000000000001</v>
      </c>
      <c r="D229" s="236" t="s">
        <v>1701</v>
      </c>
      <c r="E229" s="238">
        <v>0</v>
      </c>
      <c r="F229" s="240">
        <v>0.14000000000000001</v>
      </c>
      <c r="G229" s="236" t="s">
        <v>1073</v>
      </c>
      <c r="H229" s="238">
        <v>0</v>
      </c>
      <c r="I229" s="240">
        <v>0.05</v>
      </c>
      <c r="J229" s="236" t="s">
        <v>708</v>
      </c>
      <c r="K229" s="238">
        <v>0.68</v>
      </c>
      <c r="L229" s="240">
        <v>0.06</v>
      </c>
      <c r="M229" s="236" t="s">
        <v>343</v>
      </c>
      <c r="N229" s="238">
        <v>0.68</v>
      </c>
      <c r="O229" s="240">
        <v>0.16</v>
      </c>
      <c r="P229" s="166">
        <f t="shared" si="8"/>
        <v>0.11000000000000001</v>
      </c>
    </row>
    <row r="230" spans="1:16" ht="15" customHeight="1" x14ac:dyDescent="0.25">
      <c r="A230" s="237"/>
      <c r="B230" s="239"/>
      <c r="C230" s="241"/>
      <c r="D230" s="237"/>
      <c r="E230" s="239"/>
      <c r="F230" s="241"/>
      <c r="G230" s="237"/>
      <c r="H230" s="239"/>
      <c r="I230" s="241"/>
      <c r="J230" s="237"/>
      <c r="K230" s="239"/>
      <c r="L230" s="241"/>
      <c r="M230" s="237"/>
      <c r="N230" s="239"/>
      <c r="O230" s="241"/>
      <c r="P230" s="166">
        <f t="shared" si="8"/>
        <v>0</v>
      </c>
    </row>
    <row r="231" spans="1:16" ht="15" customHeight="1" x14ac:dyDescent="0.25">
      <c r="A231" s="236" t="s">
        <v>1700</v>
      </c>
      <c r="B231" s="238">
        <v>0</v>
      </c>
      <c r="C231" s="240">
        <v>0.15</v>
      </c>
      <c r="D231" s="236" t="s">
        <v>1699</v>
      </c>
      <c r="E231" s="238">
        <v>0</v>
      </c>
      <c r="F231" s="240">
        <v>0.19</v>
      </c>
      <c r="G231" s="236" t="s">
        <v>1072</v>
      </c>
      <c r="H231" s="238">
        <v>0</v>
      </c>
      <c r="I231" s="240">
        <v>0.15</v>
      </c>
      <c r="J231" s="236" t="s">
        <v>707</v>
      </c>
      <c r="K231" s="238">
        <v>0.68</v>
      </c>
      <c r="L231" s="240">
        <v>0.1</v>
      </c>
      <c r="M231" s="236" t="s">
        <v>342</v>
      </c>
      <c r="N231" s="238">
        <v>0.68</v>
      </c>
      <c r="O231" s="240">
        <v>0.21</v>
      </c>
      <c r="P231" s="166">
        <f t="shared" si="8"/>
        <v>0.15999999999999998</v>
      </c>
    </row>
    <row r="232" spans="1:16" ht="15" customHeight="1" x14ac:dyDescent="0.25">
      <c r="A232" s="237"/>
      <c r="B232" s="239"/>
      <c r="C232" s="241"/>
      <c r="D232" s="237"/>
      <c r="E232" s="239"/>
      <c r="F232" s="241"/>
      <c r="G232" s="237"/>
      <c r="H232" s="239"/>
      <c r="I232" s="241"/>
      <c r="J232" s="237"/>
      <c r="K232" s="239"/>
      <c r="L232" s="241"/>
      <c r="M232" s="237"/>
      <c r="N232" s="239"/>
      <c r="O232" s="241"/>
      <c r="P232" s="166">
        <f t="shared" si="8"/>
        <v>0</v>
      </c>
    </row>
    <row r="233" spans="1:16" ht="15" customHeight="1" x14ac:dyDescent="0.25">
      <c r="A233" s="236" t="s">
        <v>1698</v>
      </c>
      <c r="B233" s="238">
        <v>0</v>
      </c>
      <c r="C233" s="240">
        <v>0.15</v>
      </c>
      <c r="D233" s="236" t="s">
        <v>1697</v>
      </c>
      <c r="E233" s="238">
        <v>0</v>
      </c>
      <c r="F233" s="240">
        <v>0.2</v>
      </c>
      <c r="G233" s="236" t="s">
        <v>1071</v>
      </c>
      <c r="H233" s="238">
        <v>0</v>
      </c>
      <c r="I233" s="240">
        <v>0.18</v>
      </c>
      <c r="J233" s="236" t="s">
        <v>706</v>
      </c>
      <c r="K233" s="238">
        <v>0.69</v>
      </c>
      <c r="L233" s="240">
        <v>0.11</v>
      </c>
      <c r="M233" s="236" t="s">
        <v>341</v>
      </c>
      <c r="N233" s="238">
        <v>0.69</v>
      </c>
      <c r="O233" s="240">
        <v>0.19</v>
      </c>
      <c r="P233" s="166">
        <f t="shared" si="8"/>
        <v>0.16600000000000001</v>
      </c>
    </row>
    <row r="234" spans="1:16" ht="15" customHeight="1" x14ac:dyDescent="0.25">
      <c r="A234" s="237"/>
      <c r="B234" s="239"/>
      <c r="C234" s="241"/>
      <c r="D234" s="237"/>
      <c r="E234" s="239"/>
      <c r="F234" s="241"/>
      <c r="G234" s="237"/>
      <c r="H234" s="239"/>
      <c r="I234" s="241"/>
      <c r="J234" s="237"/>
      <c r="K234" s="239"/>
      <c r="L234" s="241"/>
      <c r="M234" s="237"/>
      <c r="N234" s="239"/>
      <c r="O234" s="241"/>
      <c r="P234" s="166">
        <f t="shared" si="8"/>
        <v>0</v>
      </c>
    </row>
    <row r="235" spans="1:16" ht="15" customHeight="1" x14ac:dyDescent="0.25">
      <c r="A235" s="236" t="s">
        <v>1696</v>
      </c>
      <c r="B235" s="238">
        <v>0</v>
      </c>
      <c r="C235" s="240">
        <v>0.16</v>
      </c>
      <c r="D235" s="236" t="s">
        <v>1695</v>
      </c>
      <c r="E235" s="238">
        <v>0</v>
      </c>
      <c r="F235" s="240">
        <v>0.21</v>
      </c>
      <c r="G235" s="236" t="s">
        <v>1070</v>
      </c>
      <c r="H235" s="238">
        <v>0</v>
      </c>
      <c r="I235" s="240">
        <v>0.21</v>
      </c>
      <c r="J235" s="236" t="s">
        <v>705</v>
      </c>
      <c r="K235" s="238">
        <v>0.69</v>
      </c>
      <c r="L235" s="240">
        <v>0.15</v>
      </c>
      <c r="M235" s="236" t="s">
        <v>340</v>
      </c>
      <c r="N235" s="238">
        <v>0.69</v>
      </c>
      <c r="O235" s="240">
        <v>0.19</v>
      </c>
      <c r="P235" s="166">
        <f t="shared" si="8"/>
        <v>0.184</v>
      </c>
    </row>
    <row r="236" spans="1:16" ht="15" customHeight="1" x14ac:dyDescent="0.25">
      <c r="A236" s="237"/>
      <c r="B236" s="239"/>
      <c r="C236" s="241"/>
      <c r="D236" s="237"/>
      <c r="E236" s="239"/>
      <c r="F236" s="241"/>
      <c r="G236" s="237"/>
      <c r="H236" s="239"/>
      <c r="I236" s="241"/>
      <c r="J236" s="237"/>
      <c r="K236" s="239"/>
      <c r="L236" s="241"/>
      <c r="M236" s="237"/>
      <c r="N236" s="239"/>
      <c r="O236" s="241"/>
      <c r="P236" s="166">
        <f t="shared" si="8"/>
        <v>0</v>
      </c>
    </row>
    <row r="237" spans="1:16" ht="15" customHeight="1" x14ac:dyDescent="0.25">
      <c r="A237" s="236" t="s">
        <v>1694</v>
      </c>
      <c r="B237" s="238">
        <v>0</v>
      </c>
      <c r="C237" s="240">
        <v>0.15</v>
      </c>
      <c r="D237" s="236" t="s">
        <v>1693</v>
      </c>
      <c r="E237" s="238">
        <v>0</v>
      </c>
      <c r="F237" s="240">
        <v>0.19</v>
      </c>
      <c r="G237" s="236" t="s">
        <v>1069</v>
      </c>
      <c r="H237" s="238">
        <v>0</v>
      </c>
      <c r="I237" s="240">
        <v>0.22</v>
      </c>
      <c r="J237" s="236" t="s">
        <v>704</v>
      </c>
      <c r="K237" s="238">
        <v>0.69</v>
      </c>
      <c r="L237" s="240">
        <v>0.23</v>
      </c>
      <c r="M237" s="236" t="s">
        <v>339</v>
      </c>
      <c r="N237" s="238">
        <v>0.69</v>
      </c>
      <c r="O237" s="240">
        <v>0.14000000000000001</v>
      </c>
      <c r="P237" s="166">
        <f t="shared" ref="P237:P264" si="9">(C237+F237+I237+L237+O237)/5</f>
        <v>0.186</v>
      </c>
    </row>
    <row r="238" spans="1:16" ht="15" customHeight="1" x14ac:dyDescent="0.25">
      <c r="A238" s="237"/>
      <c r="B238" s="239"/>
      <c r="C238" s="241"/>
      <c r="D238" s="237"/>
      <c r="E238" s="239"/>
      <c r="F238" s="241"/>
      <c r="G238" s="237"/>
      <c r="H238" s="239"/>
      <c r="I238" s="241"/>
      <c r="J238" s="237"/>
      <c r="K238" s="239"/>
      <c r="L238" s="241"/>
      <c r="M238" s="237"/>
      <c r="N238" s="239"/>
      <c r="O238" s="241"/>
      <c r="P238" s="166">
        <f t="shared" si="9"/>
        <v>0</v>
      </c>
    </row>
    <row r="239" spans="1:16" ht="15" customHeight="1" x14ac:dyDescent="0.25">
      <c r="A239" s="236" t="s">
        <v>1692</v>
      </c>
      <c r="B239" s="238">
        <v>0</v>
      </c>
      <c r="C239" s="240">
        <v>0.18</v>
      </c>
      <c r="D239" s="236" t="s">
        <v>1691</v>
      </c>
      <c r="E239" s="238">
        <v>0</v>
      </c>
      <c r="F239" s="240">
        <v>0.06</v>
      </c>
      <c r="G239" s="236" t="s">
        <v>1068</v>
      </c>
      <c r="H239" s="238">
        <v>0</v>
      </c>
      <c r="I239" s="240">
        <v>0.19</v>
      </c>
      <c r="J239" s="236" t="s">
        <v>703</v>
      </c>
      <c r="K239" s="238">
        <v>0.69</v>
      </c>
      <c r="L239" s="240">
        <v>0.32</v>
      </c>
      <c r="M239" s="236" t="s">
        <v>338</v>
      </c>
      <c r="N239" s="238">
        <v>0.69</v>
      </c>
      <c r="O239" s="240">
        <v>0.13</v>
      </c>
      <c r="P239" s="166">
        <f t="shared" si="9"/>
        <v>0.17599999999999999</v>
      </c>
    </row>
    <row r="240" spans="1:16" ht="15" customHeight="1" x14ac:dyDescent="0.25">
      <c r="A240" s="237"/>
      <c r="B240" s="239"/>
      <c r="C240" s="241"/>
      <c r="D240" s="237"/>
      <c r="E240" s="239"/>
      <c r="F240" s="241"/>
      <c r="G240" s="237"/>
      <c r="H240" s="239"/>
      <c r="I240" s="241"/>
      <c r="J240" s="237"/>
      <c r="K240" s="239"/>
      <c r="L240" s="241"/>
      <c r="M240" s="237"/>
      <c r="N240" s="239"/>
      <c r="O240" s="241"/>
      <c r="P240" s="166">
        <f t="shared" si="9"/>
        <v>0</v>
      </c>
    </row>
    <row r="241" spans="1:16" ht="15" customHeight="1" x14ac:dyDescent="0.25">
      <c r="A241" s="236" t="s">
        <v>1690</v>
      </c>
      <c r="B241" s="238">
        <v>0</v>
      </c>
      <c r="C241" s="240">
        <v>0.18</v>
      </c>
      <c r="D241" s="236" t="s">
        <v>1689</v>
      </c>
      <c r="E241" s="238">
        <v>0</v>
      </c>
      <c r="F241" s="240">
        <v>0.11</v>
      </c>
      <c r="G241" s="236" t="s">
        <v>1067</v>
      </c>
      <c r="H241" s="238">
        <v>0</v>
      </c>
      <c r="I241" s="240">
        <v>0.18</v>
      </c>
      <c r="J241" s="236" t="s">
        <v>702</v>
      </c>
      <c r="K241" s="238">
        <v>0.69</v>
      </c>
      <c r="L241" s="240">
        <v>0.27</v>
      </c>
      <c r="M241" s="236" t="s">
        <v>337</v>
      </c>
      <c r="N241" s="238">
        <v>0.69</v>
      </c>
      <c r="O241" s="240">
        <v>0.18</v>
      </c>
      <c r="P241" s="166">
        <f t="shared" si="9"/>
        <v>0.184</v>
      </c>
    </row>
    <row r="242" spans="1:16" ht="15" customHeight="1" x14ac:dyDescent="0.25">
      <c r="A242" s="237"/>
      <c r="B242" s="239"/>
      <c r="C242" s="241"/>
      <c r="D242" s="237"/>
      <c r="E242" s="239"/>
      <c r="F242" s="241"/>
      <c r="G242" s="237"/>
      <c r="H242" s="239"/>
      <c r="I242" s="241"/>
      <c r="J242" s="237"/>
      <c r="K242" s="239"/>
      <c r="L242" s="241"/>
      <c r="M242" s="237"/>
      <c r="N242" s="239"/>
      <c r="O242" s="241"/>
      <c r="P242" s="166">
        <f t="shared" si="9"/>
        <v>0</v>
      </c>
    </row>
    <row r="243" spans="1:16" ht="15" customHeight="1" x14ac:dyDescent="0.25">
      <c r="A243" s="236" t="s">
        <v>1688</v>
      </c>
      <c r="B243" s="238">
        <v>0</v>
      </c>
      <c r="C243" s="240">
        <v>0.12</v>
      </c>
      <c r="D243" s="236" t="s">
        <v>1687</v>
      </c>
      <c r="E243" s="238">
        <v>0</v>
      </c>
      <c r="F243" s="240">
        <v>0.13</v>
      </c>
      <c r="G243" s="236" t="s">
        <v>1066</v>
      </c>
      <c r="H243" s="238">
        <v>0</v>
      </c>
      <c r="I243" s="240">
        <v>0.2</v>
      </c>
      <c r="J243" s="236" t="s">
        <v>701</v>
      </c>
      <c r="K243" s="238">
        <v>0.69</v>
      </c>
      <c r="L243" s="240">
        <v>0.23</v>
      </c>
      <c r="M243" s="236" t="s">
        <v>336</v>
      </c>
      <c r="N243" s="238">
        <v>0.69</v>
      </c>
      <c r="O243" s="240">
        <v>0.2</v>
      </c>
      <c r="P243" s="166">
        <f t="shared" si="9"/>
        <v>0.17600000000000002</v>
      </c>
    </row>
    <row r="244" spans="1:16" ht="15" customHeight="1" x14ac:dyDescent="0.25">
      <c r="A244" s="237"/>
      <c r="B244" s="239"/>
      <c r="C244" s="241"/>
      <c r="D244" s="237"/>
      <c r="E244" s="239"/>
      <c r="F244" s="241"/>
      <c r="G244" s="237"/>
      <c r="H244" s="239"/>
      <c r="I244" s="241"/>
      <c r="J244" s="237"/>
      <c r="K244" s="239"/>
      <c r="L244" s="241"/>
      <c r="M244" s="237"/>
      <c r="N244" s="239"/>
      <c r="O244" s="241"/>
      <c r="P244" s="166">
        <f t="shared" si="9"/>
        <v>0</v>
      </c>
    </row>
    <row r="245" spans="1:16" ht="15" customHeight="1" x14ac:dyDescent="0.25">
      <c r="A245" s="236" t="s">
        <v>1686</v>
      </c>
      <c r="B245" s="238">
        <v>0</v>
      </c>
      <c r="C245" s="240">
        <v>0.13</v>
      </c>
      <c r="D245" s="236" t="s">
        <v>1685</v>
      </c>
      <c r="E245" s="238">
        <v>0</v>
      </c>
      <c r="F245" s="240">
        <v>0.11</v>
      </c>
      <c r="G245" s="236" t="s">
        <v>1065</v>
      </c>
      <c r="H245" s="238">
        <v>0</v>
      </c>
      <c r="I245" s="240">
        <v>0.19</v>
      </c>
      <c r="J245" s="236" t="s">
        <v>700</v>
      </c>
      <c r="K245" s="238">
        <v>0.69</v>
      </c>
      <c r="L245" s="240">
        <v>0.21</v>
      </c>
      <c r="M245" s="236" t="s">
        <v>335</v>
      </c>
      <c r="N245" s="238">
        <v>0.69</v>
      </c>
      <c r="O245" s="240">
        <v>0.19</v>
      </c>
      <c r="P245" s="166">
        <f t="shared" si="9"/>
        <v>0.16600000000000001</v>
      </c>
    </row>
    <row r="246" spans="1:16" ht="15" customHeight="1" x14ac:dyDescent="0.25">
      <c r="A246" s="237"/>
      <c r="B246" s="239"/>
      <c r="C246" s="241"/>
      <c r="D246" s="237"/>
      <c r="E246" s="239"/>
      <c r="F246" s="241"/>
      <c r="G246" s="237"/>
      <c r="H246" s="239"/>
      <c r="I246" s="241"/>
      <c r="J246" s="237"/>
      <c r="K246" s="239"/>
      <c r="L246" s="241"/>
      <c r="M246" s="237"/>
      <c r="N246" s="239"/>
      <c r="O246" s="241"/>
      <c r="P246" s="166">
        <f t="shared" si="9"/>
        <v>0</v>
      </c>
    </row>
    <row r="247" spans="1:16" ht="15" customHeight="1" x14ac:dyDescent="0.25">
      <c r="A247" s="236" t="s">
        <v>1684</v>
      </c>
      <c r="B247" s="238">
        <v>0</v>
      </c>
      <c r="C247" s="240">
        <v>0.11</v>
      </c>
      <c r="D247" s="236" t="s">
        <v>1683</v>
      </c>
      <c r="E247" s="238">
        <v>0</v>
      </c>
      <c r="F247" s="240">
        <v>0.14000000000000001</v>
      </c>
      <c r="G247" s="236" t="s">
        <v>1064</v>
      </c>
      <c r="H247" s="238">
        <v>0</v>
      </c>
      <c r="I247" s="240">
        <v>0.09</v>
      </c>
      <c r="J247" s="236" t="s">
        <v>699</v>
      </c>
      <c r="K247" s="238">
        <v>0.7</v>
      </c>
      <c r="L247" s="240">
        <v>0.19</v>
      </c>
      <c r="M247" s="236" t="s">
        <v>334</v>
      </c>
      <c r="N247" s="238">
        <v>0.7</v>
      </c>
      <c r="O247" s="240">
        <v>0.16</v>
      </c>
      <c r="P247" s="166">
        <f t="shared" si="9"/>
        <v>0.13800000000000001</v>
      </c>
    </row>
    <row r="248" spans="1:16" ht="15" customHeight="1" x14ac:dyDescent="0.25">
      <c r="A248" s="237"/>
      <c r="B248" s="239"/>
      <c r="C248" s="241"/>
      <c r="D248" s="237"/>
      <c r="E248" s="239"/>
      <c r="F248" s="241"/>
      <c r="G248" s="237"/>
      <c r="H248" s="239"/>
      <c r="I248" s="241"/>
      <c r="J248" s="237"/>
      <c r="K248" s="239"/>
      <c r="L248" s="241"/>
      <c r="M248" s="237"/>
      <c r="N248" s="239"/>
      <c r="O248" s="241"/>
      <c r="P248" s="166">
        <f t="shared" si="9"/>
        <v>0</v>
      </c>
    </row>
    <row r="249" spans="1:16" ht="15" customHeight="1" x14ac:dyDescent="0.25">
      <c r="A249" s="236" t="s">
        <v>1682</v>
      </c>
      <c r="B249" s="238">
        <v>0</v>
      </c>
      <c r="C249" s="240">
        <v>0.18</v>
      </c>
      <c r="D249" s="236" t="s">
        <v>1681</v>
      </c>
      <c r="E249" s="238">
        <v>0</v>
      </c>
      <c r="F249" s="240">
        <v>0.16</v>
      </c>
      <c r="G249" s="236" t="s">
        <v>1063</v>
      </c>
      <c r="H249" s="238">
        <v>0</v>
      </c>
      <c r="I249" s="240">
        <v>0.04</v>
      </c>
      <c r="J249" s="236" t="s">
        <v>698</v>
      </c>
      <c r="K249" s="238">
        <v>0.7</v>
      </c>
      <c r="L249" s="240">
        <v>0.17</v>
      </c>
      <c r="M249" s="236" t="s">
        <v>333</v>
      </c>
      <c r="N249" s="238">
        <v>0.7</v>
      </c>
      <c r="O249" s="240">
        <v>0.18</v>
      </c>
      <c r="P249" s="166">
        <f t="shared" si="9"/>
        <v>0.14599999999999999</v>
      </c>
    </row>
    <row r="250" spans="1:16" ht="15" customHeight="1" x14ac:dyDescent="0.25">
      <c r="A250" s="237"/>
      <c r="B250" s="239"/>
      <c r="C250" s="241"/>
      <c r="D250" s="237"/>
      <c r="E250" s="239"/>
      <c r="F250" s="241"/>
      <c r="G250" s="237"/>
      <c r="H250" s="239"/>
      <c r="I250" s="241"/>
      <c r="J250" s="237"/>
      <c r="K250" s="239"/>
      <c r="L250" s="241"/>
      <c r="M250" s="237"/>
      <c r="N250" s="239"/>
      <c r="O250" s="241"/>
      <c r="P250" s="166">
        <f t="shared" si="9"/>
        <v>0</v>
      </c>
    </row>
    <row r="251" spans="1:16" ht="15" customHeight="1" x14ac:dyDescent="0.25">
      <c r="A251" s="236" t="s">
        <v>1680</v>
      </c>
      <c r="B251" s="238">
        <v>0</v>
      </c>
      <c r="C251" s="240">
        <v>0.18</v>
      </c>
      <c r="D251" s="236" t="s">
        <v>1679</v>
      </c>
      <c r="E251" s="238">
        <v>0</v>
      </c>
      <c r="F251" s="240">
        <v>0.09</v>
      </c>
      <c r="G251" s="236" t="s">
        <v>1062</v>
      </c>
      <c r="H251" s="238">
        <v>0</v>
      </c>
      <c r="I251" s="240">
        <v>0.15</v>
      </c>
      <c r="J251" s="236" t="s">
        <v>697</v>
      </c>
      <c r="K251" s="238">
        <v>0.7</v>
      </c>
      <c r="L251" s="240">
        <v>0.05</v>
      </c>
      <c r="M251" s="236" t="s">
        <v>332</v>
      </c>
      <c r="N251" s="238">
        <v>0.7</v>
      </c>
      <c r="O251" s="240">
        <v>0.22</v>
      </c>
      <c r="P251" s="166">
        <f t="shared" si="9"/>
        <v>0.13800000000000001</v>
      </c>
    </row>
    <row r="252" spans="1:16" ht="15" customHeight="1" x14ac:dyDescent="0.25">
      <c r="A252" s="237"/>
      <c r="B252" s="239"/>
      <c r="C252" s="241"/>
      <c r="D252" s="237"/>
      <c r="E252" s="239"/>
      <c r="F252" s="241"/>
      <c r="G252" s="237"/>
      <c r="H252" s="239"/>
      <c r="I252" s="241"/>
      <c r="J252" s="237"/>
      <c r="K252" s="239"/>
      <c r="L252" s="241"/>
      <c r="M252" s="237"/>
      <c r="N252" s="239"/>
      <c r="O252" s="241"/>
      <c r="P252" s="166">
        <f t="shared" si="9"/>
        <v>0</v>
      </c>
    </row>
    <row r="253" spans="1:16" ht="15" customHeight="1" x14ac:dyDescent="0.25">
      <c r="A253" s="236" t="s">
        <v>1678</v>
      </c>
      <c r="B253" s="238">
        <v>0</v>
      </c>
      <c r="C253" s="240">
        <v>0.18</v>
      </c>
      <c r="D253" s="236" t="s">
        <v>1677</v>
      </c>
      <c r="E253" s="238">
        <v>0</v>
      </c>
      <c r="F253" s="240">
        <v>0.18</v>
      </c>
      <c r="G253" s="236" t="s">
        <v>1061</v>
      </c>
      <c r="H253" s="238">
        <v>0</v>
      </c>
      <c r="I253" s="240">
        <v>0.16</v>
      </c>
      <c r="J253" s="236" t="s">
        <v>696</v>
      </c>
      <c r="K253" s="238">
        <v>0.7</v>
      </c>
      <c r="L253" s="240">
        <v>0.14000000000000001</v>
      </c>
      <c r="M253" s="236" t="s">
        <v>331</v>
      </c>
      <c r="N253" s="238">
        <v>0.7</v>
      </c>
      <c r="O253" s="240">
        <v>0.18</v>
      </c>
      <c r="P253" s="166">
        <f t="shared" si="9"/>
        <v>0.16800000000000001</v>
      </c>
    </row>
    <row r="254" spans="1:16" ht="15" customHeight="1" x14ac:dyDescent="0.25">
      <c r="A254" s="237"/>
      <c r="B254" s="239"/>
      <c r="C254" s="241"/>
      <c r="D254" s="237"/>
      <c r="E254" s="239"/>
      <c r="F254" s="241"/>
      <c r="G254" s="237"/>
      <c r="H254" s="239"/>
      <c r="I254" s="241"/>
      <c r="J254" s="237"/>
      <c r="K254" s="239"/>
      <c r="L254" s="241"/>
      <c r="M254" s="237"/>
      <c r="N254" s="239"/>
      <c r="O254" s="241"/>
      <c r="P254" s="166">
        <f t="shared" si="9"/>
        <v>0</v>
      </c>
    </row>
    <row r="255" spans="1:16" ht="15" customHeight="1" x14ac:dyDescent="0.25">
      <c r="A255" s="236" t="s">
        <v>1676</v>
      </c>
      <c r="B255" s="238">
        <v>0</v>
      </c>
      <c r="C255" s="240">
        <v>0.18</v>
      </c>
      <c r="D255" s="236" t="s">
        <v>1675</v>
      </c>
      <c r="E255" s="238">
        <v>0</v>
      </c>
      <c r="F255" s="240">
        <v>0.19</v>
      </c>
      <c r="G255" s="236" t="s">
        <v>1060</v>
      </c>
      <c r="H255" s="238">
        <v>0</v>
      </c>
      <c r="I255" s="240">
        <v>0.15</v>
      </c>
      <c r="J255" s="236" t="s">
        <v>695</v>
      </c>
      <c r="K255" s="238">
        <v>0.7</v>
      </c>
      <c r="L255" s="240">
        <v>0.21</v>
      </c>
      <c r="M255" s="236" t="s">
        <v>330</v>
      </c>
      <c r="N255" s="238">
        <v>0.7</v>
      </c>
      <c r="O255" s="240">
        <v>0.18</v>
      </c>
      <c r="P255" s="166">
        <f t="shared" si="9"/>
        <v>0.182</v>
      </c>
    </row>
    <row r="256" spans="1:16" ht="15" customHeight="1" x14ac:dyDescent="0.25">
      <c r="A256" s="237"/>
      <c r="B256" s="239"/>
      <c r="C256" s="241"/>
      <c r="D256" s="237"/>
      <c r="E256" s="239"/>
      <c r="F256" s="241"/>
      <c r="G256" s="237"/>
      <c r="H256" s="239"/>
      <c r="I256" s="241"/>
      <c r="J256" s="237"/>
      <c r="K256" s="239"/>
      <c r="L256" s="241"/>
      <c r="M256" s="237"/>
      <c r="N256" s="239"/>
      <c r="O256" s="241"/>
      <c r="P256" s="166">
        <f t="shared" si="9"/>
        <v>0</v>
      </c>
    </row>
    <row r="257" spans="1:17" ht="15" customHeight="1" x14ac:dyDescent="0.25">
      <c r="A257" s="236" t="s">
        <v>1674</v>
      </c>
      <c r="B257" s="238">
        <v>0</v>
      </c>
      <c r="C257" s="240">
        <v>0.14000000000000001</v>
      </c>
      <c r="D257" s="236" t="s">
        <v>1673</v>
      </c>
      <c r="E257" s="238">
        <v>0</v>
      </c>
      <c r="F257" s="240">
        <v>0.21</v>
      </c>
      <c r="G257" s="236" t="s">
        <v>1059</v>
      </c>
      <c r="H257" s="238">
        <v>0</v>
      </c>
      <c r="I257" s="240">
        <v>0.15</v>
      </c>
      <c r="J257" s="236" t="s">
        <v>694</v>
      </c>
      <c r="K257" s="238">
        <v>0.7</v>
      </c>
      <c r="L257" s="240">
        <v>0.2</v>
      </c>
      <c r="M257" s="236" t="s">
        <v>329</v>
      </c>
      <c r="N257" s="238">
        <v>0.7</v>
      </c>
      <c r="O257" s="240">
        <v>0.19</v>
      </c>
      <c r="P257" s="166">
        <f t="shared" si="9"/>
        <v>0.17799999999999999</v>
      </c>
    </row>
    <row r="258" spans="1:17" ht="15" customHeight="1" x14ac:dyDescent="0.25">
      <c r="A258" s="237"/>
      <c r="B258" s="239"/>
      <c r="C258" s="241"/>
      <c r="D258" s="237"/>
      <c r="E258" s="239"/>
      <c r="F258" s="241"/>
      <c r="G258" s="237"/>
      <c r="H258" s="239"/>
      <c r="I258" s="241"/>
      <c r="J258" s="237"/>
      <c r="K258" s="239"/>
      <c r="L258" s="241"/>
      <c r="M258" s="237"/>
      <c r="N258" s="239"/>
      <c r="O258" s="241"/>
      <c r="P258" s="166">
        <f t="shared" si="9"/>
        <v>0</v>
      </c>
    </row>
    <row r="259" spans="1:17" ht="15" customHeight="1" x14ac:dyDescent="0.25">
      <c r="A259" s="236" t="s">
        <v>1672</v>
      </c>
      <c r="B259" s="238">
        <v>0</v>
      </c>
      <c r="C259" s="240">
        <v>0.17</v>
      </c>
      <c r="D259" s="236" t="s">
        <v>1671</v>
      </c>
      <c r="E259" s="238">
        <v>0</v>
      </c>
      <c r="F259" s="240">
        <v>0.21</v>
      </c>
      <c r="G259" s="236" t="s">
        <v>1058</v>
      </c>
      <c r="H259" s="238">
        <v>0</v>
      </c>
      <c r="I259" s="240">
        <v>0.22</v>
      </c>
      <c r="J259" s="236" t="s">
        <v>693</v>
      </c>
      <c r="K259" s="238">
        <v>0.7</v>
      </c>
      <c r="L259" s="240">
        <v>0.19</v>
      </c>
      <c r="M259" s="236" t="s">
        <v>328</v>
      </c>
      <c r="N259" s="238">
        <v>0.7</v>
      </c>
      <c r="O259" s="240">
        <v>0.22</v>
      </c>
      <c r="P259" s="166">
        <f t="shared" si="9"/>
        <v>0.20200000000000001</v>
      </c>
    </row>
    <row r="260" spans="1:17" ht="15" customHeight="1" x14ac:dyDescent="0.25">
      <c r="A260" s="237"/>
      <c r="B260" s="239"/>
      <c r="C260" s="241"/>
      <c r="D260" s="237"/>
      <c r="E260" s="239"/>
      <c r="F260" s="241"/>
      <c r="G260" s="237"/>
      <c r="H260" s="239"/>
      <c r="I260" s="241"/>
      <c r="J260" s="237"/>
      <c r="K260" s="239"/>
      <c r="L260" s="241"/>
      <c r="M260" s="237"/>
      <c r="N260" s="239"/>
      <c r="O260" s="241"/>
      <c r="P260" s="166">
        <f t="shared" si="9"/>
        <v>0</v>
      </c>
    </row>
    <row r="261" spans="1:17" ht="15" customHeight="1" x14ac:dyDescent="0.25">
      <c r="A261" s="236" t="s">
        <v>1670</v>
      </c>
      <c r="B261" s="238">
        <v>0</v>
      </c>
      <c r="C261" s="240">
        <v>0.19</v>
      </c>
      <c r="D261" s="236" t="s">
        <v>1669</v>
      </c>
      <c r="E261" s="238">
        <v>0</v>
      </c>
      <c r="F261" s="240">
        <v>0.19</v>
      </c>
      <c r="G261" s="236" t="s">
        <v>1057</v>
      </c>
      <c r="H261" s="238">
        <v>0</v>
      </c>
      <c r="I261" s="240">
        <v>0.19</v>
      </c>
      <c r="J261" s="236" t="s">
        <v>692</v>
      </c>
      <c r="K261" s="238">
        <v>0.7</v>
      </c>
      <c r="L261" s="240">
        <v>0.16</v>
      </c>
      <c r="M261" s="236" t="s">
        <v>327</v>
      </c>
      <c r="N261" s="238">
        <v>0.7</v>
      </c>
      <c r="O261" s="240">
        <v>0.38</v>
      </c>
      <c r="P261" s="166">
        <f t="shared" si="9"/>
        <v>0.22200000000000003</v>
      </c>
    </row>
    <row r="262" spans="1:17" ht="15" customHeight="1" x14ac:dyDescent="0.25">
      <c r="A262" s="237"/>
      <c r="B262" s="239"/>
      <c r="C262" s="241"/>
      <c r="D262" s="237"/>
      <c r="E262" s="239"/>
      <c r="F262" s="241"/>
      <c r="G262" s="237"/>
      <c r="H262" s="239"/>
      <c r="I262" s="241"/>
      <c r="J262" s="237"/>
      <c r="K262" s="239"/>
      <c r="L262" s="241"/>
      <c r="M262" s="237"/>
      <c r="N262" s="239"/>
      <c r="O262" s="241"/>
      <c r="P262" s="166">
        <f t="shared" si="9"/>
        <v>0</v>
      </c>
    </row>
    <row r="263" spans="1:17" ht="15" customHeight="1" x14ac:dyDescent="0.25">
      <c r="A263" s="236" t="s">
        <v>1668</v>
      </c>
      <c r="B263" s="238">
        <v>0</v>
      </c>
      <c r="C263" s="240">
        <v>0.2</v>
      </c>
      <c r="D263" s="236" t="s">
        <v>1667</v>
      </c>
      <c r="E263" s="238">
        <v>0</v>
      </c>
      <c r="F263" s="240">
        <v>0.25</v>
      </c>
      <c r="G263" s="236" t="s">
        <v>1056</v>
      </c>
      <c r="H263" s="238">
        <v>0</v>
      </c>
      <c r="I263" s="240">
        <v>7.0000000000000007E-2</v>
      </c>
      <c r="J263" s="236" t="s">
        <v>691</v>
      </c>
      <c r="K263" s="238">
        <v>0.7</v>
      </c>
      <c r="L263" s="240">
        <v>0.16</v>
      </c>
      <c r="M263" s="236" t="s">
        <v>326</v>
      </c>
      <c r="N263" s="238">
        <v>0.7</v>
      </c>
      <c r="O263" s="240">
        <v>0.42</v>
      </c>
      <c r="P263" s="166">
        <f t="shared" si="9"/>
        <v>0.22000000000000003</v>
      </c>
    </row>
    <row r="264" spans="1:17" ht="15" customHeight="1" x14ac:dyDescent="0.25">
      <c r="A264" s="237"/>
      <c r="B264" s="239"/>
      <c r="C264" s="241"/>
      <c r="D264" s="237"/>
      <c r="E264" s="239"/>
      <c r="F264" s="241"/>
      <c r="G264" s="237"/>
      <c r="H264" s="239"/>
      <c r="I264" s="241"/>
      <c r="J264" s="237"/>
      <c r="K264" s="239"/>
      <c r="L264" s="241"/>
      <c r="M264" s="237"/>
      <c r="N264" s="239"/>
      <c r="O264" s="241"/>
      <c r="P264" s="166">
        <f t="shared" si="9"/>
        <v>0</v>
      </c>
    </row>
    <row r="265" spans="1:17" ht="15" customHeight="1" x14ac:dyDescent="0.25">
      <c r="A265" s="175"/>
      <c r="B265" s="174"/>
      <c r="C265" s="173"/>
      <c r="D265" s="175"/>
      <c r="E265" s="174"/>
      <c r="F265" s="173"/>
      <c r="G265" s="175"/>
      <c r="H265" s="174"/>
      <c r="I265" s="173"/>
      <c r="J265" s="175"/>
      <c r="K265" s="174"/>
      <c r="L265" s="173"/>
      <c r="M265" s="175"/>
      <c r="N265" s="174"/>
      <c r="O265" s="173"/>
      <c r="P265" s="166"/>
      <c r="Q265" s="166">
        <f>SUM(P205:P264)</f>
        <v>5.1060000000000008</v>
      </c>
    </row>
    <row r="266" spans="1:17" ht="15" customHeight="1" x14ac:dyDescent="0.25">
      <c r="A266" s="236" t="s">
        <v>1666</v>
      </c>
      <c r="B266" s="238">
        <v>0</v>
      </c>
      <c r="C266" s="240">
        <v>0.2</v>
      </c>
      <c r="D266" s="236" t="s">
        <v>1665</v>
      </c>
      <c r="E266" s="238">
        <v>0</v>
      </c>
      <c r="F266" s="240">
        <v>0.25</v>
      </c>
      <c r="G266" s="236" t="s">
        <v>1055</v>
      </c>
      <c r="H266" s="238">
        <v>0</v>
      </c>
      <c r="I266" s="240">
        <v>0.04</v>
      </c>
      <c r="J266" s="236" t="s">
        <v>690</v>
      </c>
      <c r="K266" s="238">
        <v>0.7</v>
      </c>
      <c r="L266" s="240">
        <v>0.19</v>
      </c>
      <c r="M266" s="236" t="s">
        <v>325</v>
      </c>
      <c r="N266" s="238">
        <v>0.7</v>
      </c>
      <c r="O266" s="240">
        <v>0.34</v>
      </c>
      <c r="P266" s="166">
        <f t="shared" ref="P266:P297" si="10">(C266+F266+I266+L266+O266)/5</f>
        <v>0.20400000000000001</v>
      </c>
    </row>
    <row r="267" spans="1:17" ht="15" customHeight="1" x14ac:dyDescent="0.25">
      <c r="A267" s="237"/>
      <c r="B267" s="239"/>
      <c r="C267" s="241"/>
      <c r="D267" s="237"/>
      <c r="E267" s="239"/>
      <c r="F267" s="241"/>
      <c r="G267" s="237"/>
      <c r="H267" s="239"/>
      <c r="I267" s="241"/>
      <c r="J267" s="237"/>
      <c r="K267" s="239"/>
      <c r="L267" s="241"/>
      <c r="M267" s="237"/>
      <c r="N267" s="239"/>
      <c r="O267" s="241"/>
      <c r="P267" s="166">
        <f t="shared" si="10"/>
        <v>0</v>
      </c>
    </row>
    <row r="268" spans="1:17" ht="15" customHeight="1" x14ac:dyDescent="0.25">
      <c r="A268" s="236" t="s">
        <v>1664</v>
      </c>
      <c r="B268" s="238">
        <v>0</v>
      </c>
      <c r="C268" s="240">
        <v>0.18</v>
      </c>
      <c r="D268" s="236" t="s">
        <v>1663</v>
      </c>
      <c r="E268" s="238">
        <v>0</v>
      </c>
      <c r="F268" s="240">
        <v>0.24</v>
      </c>
      <c r="G268" s="236" t="s">
        <v>1054</v>
      </c>
      <c r="H268" s="238">
        <v>0</v>
      </c>
      <c r="I268" s="240">
        <v>7.0000000000000007E-2</v>
      </c>
      <c r="J268" s="236" t="s">
        <v>689</v>
      </c>
      <c r="K268" s="238">
        <v>0.7</v>
      </c>
      <c r="L268" s="240">
        <v>0.27</v>
      </c>
      <c r="M268" s="236" t="s">
        <v>324</v>
      </c>
      <c r="N268" s="238">
        <v>0.7</v>
      </c>
      <c r="O268" s="240">
        <v>0.27</v>
      </c>
      <c r="P268" s="166">
        <f t="shared" si="10"/>
        <v>0.20600000000000002</v>
      </c>
    </row>
    <row r="269" spans="1:17" ht="15" customHeight="1" x14ac:dyDescent="0.25">
      <c r="A269" s="237"/>
      <c r="B269" s="239"/>
      <c r="C269" s="241"/>
      <c r="D269" s="237"/>
      <c r="E269" s="239"/>
      <c r="F269" s="241"/>
      <c r="G269" s="237"/>
      <c r="H269" s="239"/>
      <c r="I269" s="241"/>
      <c r="J269" s="237"/>
      <c r="K269" s="239"/>
      <c r="L269" s="241"/>
      <c r="M269" s="237"/>
      <c r="N269" s="239"/>
      <c r="O269" s="241"/>
      <c r="P269" s="166">
        <f t="shared" si="10"/>
        <v>0</v>
      </c>
    </row>
    <row r="270" spans="1:17" ht="15" customHeight="1" x14ac:dyDescent="0.25">
      <c r="A270" s="236" t="s">
        <v>1662</v>
      </c>
      <c r="B270" s="238">
        <v>0</v>
      </c>
      <c r="C270" s="240">
        <v>0.21</v>
      </c>
      <c r="D270" s="236" t="s">
        <v>1661</v>
      </c>
      <c r="E270" s="238">
        <v>0</v>
      </c>
      <c r="F270" s="240">
        <v>0.24</v>
      </c>
      <c r="G270" s="236" t="s">
        <v>1053</v>
      </c>
      <c r="H270" s="238">
        <v>0</v>
      </c>
      <c r="I270" s="240">
        <v>0.11</v>
      </c>
      <c r="J270" s="236" t="s">
        <v>688</v>
      </c>
      <c r="K270" s="238">
        <v>0.7</v>
      </c>
      <c r="L270" s="240">
        <v>0.27</v>
      </c>
      <c r="M270" s="236" t="s">
        <v>323</v>
      </c>
      <c r="N270" s="238">
        <v>0.7</v>
      </c>
      <c r="O270" s="240">
        <v>0.26</v>
      </c>
      <c r="P270" s="166">
        <f t="shared" si="10"/>
        <v>0.21799999999999997</v>
      </c>
    </row>
    <row r="271" spans="1:17" ht="15" customHeight="1" x14ac:dyDescent="0.25">
      <c r="A271" s="237"/>
      <c r="B271" s="239"/>
      <c r="C271" s="241"/>
      <c r="D271" s="237"/>
      <c r="E271" s="239"/>
      <c r="F271" s="241"/>
      <c r="G271" s="237"/>
      <c r="H271" s="239"/>
      <c r="I271" s="241"/>
      <c r="J271" s="237"/>
      <c r="K271" s="239"/>
      <c r="L271" s="241"/>
      <c r="M271" s="237"/>
      <c r="N271" s="239"/>
      <c r="O271" s="241"/>
      <c r="P271" s="166">
        <f t="shared" si="10"/>
        <v>0</v>
      </c>
    </row>
    <row r="272" spans="1:17" ht="15" customHeight="1" x14ac:dyDescent="0.25">
      <c r="A272" s="236" t="s">
        <v>1660</v>
      </c>
      <c r="B272" s="238">
        <v>0</v>
      </c>
      <c r="C272" s="240">
        <v>0.21</v>
      </c>
      <c r="D272" s="236" t="s">
        <v>1659</v>
      </c>
      <c r="E272" s="238">
        <v>0</v>
      </c>
      <c r="F272" s="240">
        <v>0.23</v>
      </c>
      <c r="G272" s="236" t="s">
        <v>1052</v>
      </c>
      <c r="H272" s="238">
        <v>0</v>
      </c>
      <c r="I272" s="240">
        <v>0.14000000000000001</v>
      </c>
      <c r="J272" s="236" t="s">
        <v>687</v>
      </c>
      <c r="K272" s="238">
        <v>0.7</v>
      </c>
      <c r="L272" s="240">
        <v>0.21</v>
      </c>
      <c r="M272" s="236" t="s">
        <v>322</v>
      </c>
      <c r="N272" s="238">
        <v>0.7</v>
      </c>
      <c r="O272" s="240">
        <v>0.25</v>
      </c>
      <c r="P272" s="166">
        <f t="shared" si="10"/>
        <v>0.20800000000000002</v>
      </c>
    </row>
    <row r="273" spans="1:16" ht="15" customHeight="1" x14ac:dyDescent="0.25">
      <c r="A273" s="237"/>
      <c r="B273" s="239"/>
      <c r="C273" s="241"/>
      <c r="D273" s="237"/>
      <c r="E273" s="239"/>
      <c r="F273" s="241"/>
      <c r="G273" s="237"/>
      <c r="H273" s="239"/>
      <c r="I273" s="241"/>
      <c r="J273" s="237"/>
      <c r="K273" s="239"/>
      <c r="L273" s="241"/>
      <c r="M273" s="237"/>
      <c r="N273" s="239"/>
      <c r="O273" s="241"/>
      <c r="P273" s="166">
        <f t="shared" si="10"/>
        <v>0</v>
      </c>
    </row>
    <row r="274" spans="1:16" ht="15" customHeight="1" x14ac:dyDescent="0.25">
      <c r="A274" s="236" t="s">
        <v>1658</v>
      </c>
      <c r="B274" s="238">
        <v>0</v>
      </c>
      <c r="C274" s="240">
        <v>0.2</v>
      </c>
      <c r="D274" s="236" t="s">
        <v>1657</v>
      </c>
      <c r="E274" s="238">
        <v>0</v>
      </c>
      <c r="F274" s="240">
        <v>0.21</v>
      </c>
      <c r="G274" s="236" t="s">
        <v>1051</v>
      </c>
      <c r="H274" s="238">
        <v>0</v>
      </c>
      <c r="I274" s="240">
        <v>0.2</v>
      </c>
      <c r="J274" s="236" t="s">
        <v>686</v>
      </c>
      <c r="K274" s="238">
        <v>0.7</v>
      </c>
      <c r="L274" s="240">
        <v>0.12</v>
      </c>
      <c r="M274" s="236" t="s">
        <v>321</v>
      </c>
      <c r="N274" s="238">
        <v>0.7</v>
      </c>
      <c r="O274" s="240">
        <v>0.19</v>
      </c>
      <c r="P274" s="166">
        <f t="shared" si="10"/>
        <v>0.18400000000000002</v>
      </c>
    </row>
    <row r="275" spans="1:16" ht="15" customHeight="1" x14ac:dyDescent="0.25">
      <c r="A275" s="237"/>
      <c r="B275" s="239"/>
      <c r="C275" s="241"/>
      <c r="D275" s="237"/>
      <c r="E275" s="239"/>
      <c r="F275" s="241"/>
      <c r="G275" s="237"/>
      <c r="H275" s="239"/>
      <c r="I275" s="241"/>
      <c r="J275" s="237"/>
      <c r="K275" s="239"/>
      <c r="L275" s="241"/>
      <c r="M275" s="237"/>
      <c r="N275" s="239"/>
      <c r="O275" s="241"/>
      <c r="P275" s="166">
        <f t="shared" si="10"/>
        <v>0</v>
      </c>
    </row>
    <row r="276" spans="1:16" ht="15" customHeight="1" x14ac:dyDescent="0.25">
      <c r="A276" s="236" t="s">
        <v>1656</v>
      </c>
      <c r="B276" s="238">
        <v>0</v>
      </c>
      <c r="C276" s="240">
        <v>0.19</v>
      </c>
      <c r="D276" s="236" t="s">
        <v>1655</v>
      </c>
      <c r="E276" s="238">
        <v>0</v>
      </c>
      <c r="F276" s="240">
        <v>0.2</v>
      </c>
      <c r="G276" s="236" t="s">
        <v>1050</v>
      </c>
      <c r="H276" s="238">
        <v>0</v>
      </c>
      <c r="I276" s="240">
        <v>0.19</v>
      </c>
      <c r="J276" s="236" t="s">
        <v>685</v>
      </c>
      <c r="K276" s="238">
        <v>0.71</v>
      </c>
      <c r="L276" s="240">
        <v>0.1</v>
      </c>
      <c r="M276" s="236" t="s">
        <v>320</v>
      </c>
      <c r="N276" s="238">
        <v>0.71</v>
      </c>
      <c r="O276" s="240">
        <v>0.15</v>
      </c>
      <c r="P276" s="166">
        <f t="shared" si="10"/>
        <v>0.16600000000000001</v>
      </c>
    </row>
    <row r="277" spans="1:16" ht="15" customHeight="1" x14ac:dyDescent="0.25">
      <c r="A277" s="237"/>
      <c r="B277" s="239"/>
      <c r="C277" s="241"/>
      <c r="D277" s="237"/>
      <c r="E277" s="239"/>
      <c r="F277" s="241"/>
      <c r="G277" s="237"/>
      <c r="H277" s="239"/>
      <c r="I277" s="241"/>
      <c r="J277" s="237"/>
      <c r="K277" s="239"/>
      <c r="L277" s="241"/>
      <c r="M277" s="237"/>
      <c r="N277" s="239"/>
      <c r="O277" s="241"/>
      <c r="P277" s="166">
        <f t="shared" si="10"/>
        <v>0</v>
      </c>
    </row>
    <row r="278" spans="1:16" ht="15" customHeight="1" x14ac:dyDescent="0.25">
      <c r="A278" s="236" t="s">
        <v>1654</v>
      </c>
      <c r="B278" s="238">
        <v>0</v>
      </c>
      <c r="C278" s="240">
        <v>0.21</v>
      </c>
      <c r="D278" s="236" t="s">
        <v>1653</v>
      </c>
      <c r="E278" s="238">
        <v>0</v>
      </c>
      <c r="F278" s="240">
        <v>0.12</v>
      </c>
      <c r="G278" s="236" t="s">
        <v>1049</v>
      </c>
      <c r="H278" s="238">
        <v>0</v>
      </c>
      <c r="I278" s="240">
        <v>0.19</v>
      </c>
      <c r="J278" s="236" t="s">
        <v>684</v>
      </c>
      <c r="K278" s="238">
        <v>0.71</v>
      </c>
      <c r="L278" s="240">
        <v>0.16</v>
      </c>
      <c r="M278" s="236" t="s">
        <v>319</v>
      </c>
      <c r="N278" s="238">
        <v>0.71</v>
      </c>
      <c r="O278" s="240">
        <v>0.2</v>
      </c>
      <c r="P278" s="166">
        <f t="shared" si="10"/>
        <v>0.17600000000000002</v>
      </c>
    </row>
    <row r="279" spans="1:16" ht="15" customHeight="1" x14ac:dyDescent="0.25">
      <c r="A279" s="237"/>
      <c r="B279" s="239"/>
      <c r="C279" s="241"/>
      <c r="D279" s="237"/>
      <c r="E279" s="239"/>
      <c r="F279" s="241"/>
      <c r="G279" s="237"/>
      <c r="H279" s="239"/>
      <c r="I279" s="241"/>
      <c r="J279" s="237"/>
      <c r="K279" s="239"/>
      <c r="L279" s="241"/>
      <c r="M279" s="237"/>
      <c r="N279" s="239"/>
      <c r="O279" s="241"/>
      <c r="P279" s="166">
        <f t="shared" si="10"/>
        <v>0</v>
      </c>
    </row>
    <row r="280" spans="1:16" ht="15" customHeight="1" x14ac:dyDescent="0.25">
      <c r="A280" s="236" t="s">
        <v>1652</v>
      </c>
      <c r="B280" s="238">
        <v>0</v>
      </c>
      <c r="C280" s="240">
        <v>0.21</v>
      </c>
      <c r="D280" s="236" t="s">
        <v>1651</v>
      </c>
      <c r="E280" s="238">
        <v>0</v>
      </c>
      <c r="F280" s="240">
        <v>0.12</v>
      </c>
      <c r="G280" s="236" t="s">
        <v>1048</v>
      </c>
      <c r="H280" s="238">
        <v>0</v>
      </c>
      <c r="I280" s="240">
        <v>0.2</v>
      </c>
      <c r="J280" s="236" t="s">
        <v>683</v>
      </c>
      <c r="K280" s="238">
        <v>0.71</v>
      </c>
      <c r="L280" s="240">
        <v>0.14000000000000001</v>
      </c>
      <c r="M280" s="236" t="s">
        <v>318</v>
      </c>
      <c r="N280" s="238">
        <v>0.71</v>
      </c>
      <c r="O280" s="240">
        <v>0.2</v>
      </c>
      <c r="P280" s="166">
        <f t="shared" si="10"/>
        <v>0.17400000000000002</v>
      </c>
    </row>
    <row r="281" spans="1:16" ht="15" customHeight="1" x14ac:dyDescent="0.25">
      <c r="A281" s="237"/>
      <c r="B281" s="239"/>
      <c r="C281" s="241"/>
      <c r="D281" s="237"/>
      <c r="E281" s="239"/>
      <c r="F281" s="241"/>
      <c r="G281" s="237"/>
      <c r="H281" s="239"/>
      <c r="I281" s="241"/>
      <c r="J281" s="237"/>
      <c r="K281" s="239"/>
      <c r="L281" s="241"/>
      <c r="M281" s="237"/>
      <c r="N281" s="239"/>
      <c r="O281" s="241"/>
      <c r="P281" s="166">
        <f t="shared" si="10"/>
        <v>0</v>
      </c>
    </row>
    <row r="282" spans="1:16" ht="15" customHeight="1" x14ac:dyDescent="0.25">
      <c r="A282" s="236" t="s">
        <v>1650</v>
      </c>
      <c r="B282" s="238">
        <v>0</v>
      </c>
      <c r="C282" s="240">
        <v>0.16</v>
      </c>
      <c r="D282" s="236" t="s">
        <v>1649</v>
      </c>
      <c r="E282" s="238">
        <v>0</v>
      </c>
      <c r="F282" s="240">
        <v>0.14000000000000001</v>
      </c>
      <c r="G282" s="236" t="s">
        <v>1047</v>
      </c>
      <c r="H282" s="238">
        <v>0</v>
      </c>
      <c r="I282" s="240">
        <v>0.22</v>
      </c>
      <c r="J282" s="236" t="s">
        <v>682</v>
      </c>
      <c r="K282" s="238">
        <v>0.71</v>
      </c>
      <c r="L282" s="240">
        <v>0.19</v>
      </c>
      <c r="M282" s="236" t="s">
        <v>317</v>
      </c>
      <c r="N282" s="238">
        <v>0.71</v>
      </c>
      <c r="O282" s="240">
        <v>0.21</v>
      </c>
      <c r="P282" s="166">
        <f t="shared" si="10"/>
        <v>0.184</v>
      </c>
    </row>
    <row r="283" spans="1:16" ht="15" customHeight="1" x14ac:dyDescent="0.25">
      <c r="A283" s="237"/>
      <c r="B283" s="239"/>
      <c r="C283" s="241"/>
      <c r="D283" s="237"/>
      <c r="E283" s="239"/>
      <c r="F283" s="241"/>
      <c r="G283" s="237"/>
      <c r="H283" s="239"/>
      <c r="I283" s="241"/>
      <c r="J283" s="237"/>
      <c r="K283" s="239"/>
      <c r="L283" s="241"/>
      <c r="M283" s="237"/>
      <c r="N283" s="239"/>
      <c r="O283" s="241"/>
      <c r="P283" s="166">
        <f t="shared" si="10"/>
        <v>0</v>
      </c>
    </row>
    <row r="284" spans="1:16" ht="15" customHeight="1" x14ac:dyDescent="0.25">
      <c r="A284" s="236" t="s">
        <v>1648</v>
      </c>
      <c r="B284" s="238">
        <v>0</v>
      </c>
      <c r="C284" s="240">
        <v>0.18</v>
      </c>
      <c r="D284" s="236" t="s">
        <v>1647</v>
      </c>
      <c r="E284" s="238">
        <v>0</v>
      </c>
      <c r="F284" s="240">
        <v>0.19</v>
      </c>
      <c r="G284" s="236" t="s">
        <v>1046</v>
      </c>
      <c r="H284" s="238">
        <v>0</v>
      </c>
      <c r="I284" s="240">
        <v>0.2</v>
      </c>
      <c r="J284" s="236" t="s">
        <v>681</v>
      </c>
      <c r="K284" s="238">
        <v>0.71</v>
      </c>
      <c r="L284" s="240">
        <v>0.21</v>
      </c>
      <c r="M284" s="236" t="s">
        <v>316</v>
      </c>
      <c r="N284" s="238">
        <v>0.71</v>
      </c>
      <c r="O284" s="240">
        <v>0.21</v>
      </c>
      <c r="P284" s="166">
        <f t="shared" si="10"/>
        <v>0.19800000000000001</v>
      </c>
    </row>
    <row r="285" spans="1:16" ht="15" customHeight="1" x14ac:dyDescent="0.25">
      <c r="A285" s="237"/>
      <c r="B285" s="239"/>
      <c r="C285" s="241"/>
      <c r="D285" s="237"/>
      <c r="E285" s="239"/>
      <c r="F285" s="241"/>
      <c r="G285" s="237"/>
      <c r="H285" s="239"/>
      <c r="I285" s="241"/>
      <c r="J285" s="237"/>
      <c r="K285" s="239"/>
      <c r="L285" s="241"/>
      <c r="M285" s="237"/>
      <c r="N285" s="239"/>
      <c r="O285" s="241"/>
      <c r="P285" s="166">
        <f t="shared" si="10"/>
        <v>0</v>
      </c>
    </row>
    <row r="286" spans="1:16" ht="15" customHeight="1" x14ac:dyDescent="0.25">
      <c r="A286" s="236" t="s">
        <v>1646</v>
      </c>
      <c r="B286" s="238">
        <v>0</v>
      </c>
      <c r="C286" s="240">
        <v>0.19</v>
      </c>
      <c r="D286" s="236" t="s">
        <v>1645</v>
      </c>
      <c r="E286" s="238">
        <v>0</v>
      </c>
      <c r="F286" s="240">
        <v>0.19</v>
      </c>
      <c r="G286" s="236" t="s">
        <v>1045</v>
      </c>
      <c r="H286" s="238">
        <v>0</v>
      </c>
      <c r="I286" s="240">
        <v>0.2</v>
      </c>
      <c r="J286" s="236" t="s">
        <v>680</v>
      </c>
      <c r="K286" s="238">
        <v>0.71</v>
      </c>
      <c r="L286" s="240">
        <v>0.21</v>
      </c>
      <c r="M286" s="236" t="s">
        <v>315</v>
      </c>
      <c r="N286" s="238">
        <v>0.71</v>
      </c>
      <c r="O286" s="240">
        <v>0.28999999999999998</v>
      </c>
      <c r="P286" s="166">
        <f t="shared" si="10"/>
        <v>0.21600000000000003</v>
      </c>
    </row>
    <row r="287" spans="1:16" ht="15" customHeight="1" x14ac:dyDescent="0.25">
      <c r="A287" s="237"/>
      <c r="B287" s="239"/>
      <c r="C287" s="241"/>
      <c r="D287" s="237"/>
      <c r="E287" s="239"/>
      <c r="F287" s="241"/>
      <c r="G287" s="237"/>
      <c r="H287" s="239"/>
      <c r="I287" s="241"/>
      <c r="J287" s="237"/>
      <c r="K287" s="239"/>
      <c r="L287" s="241"/>
      <c r="M287" s="237"/>
      <c r="N287" s="239"/>
      <c r="O287" s="241"/>
      <c r="P287" s="166">
        <f t="shared" si="10"/>
        <v>0</v>
      </c>
    </row>
    <row r="288" spans="1:16" ht="15" customHeight="1" x14ac:dyDescent="0.25">
      <c r="A288" s="236" t="s">
        <v>1644</v>
      </c>
      <c r="B288" s="238">
        <v>0</v>
      </c>
      <c r="C288" s="240">
        <v>0.2</v>
      </c>
      <c r="D288" s="236" t="s">
        <v>1643</v>
      </c>
      <c r="E288" s="238">
        <v>0</v>
      </c>
      <c r="F288" s="240">
        <v>0.2</v>
      </c>
      <c r="G288" s="236" t="s">
        <v>1044</v>
      </c>
      <c r="H288" s="238">
        <v>0</v>
      </c>
      <c r="I288" s="240">
        <v>0.2</v>
      </c>
      <c r="J288" s="236" t="s">
        <v>679</v>
      </c>
      <c r="K288" s="238">
        <v>0.71</v>
      </c>
      <c r="L288" s="240">
        <v>0.25</v>
      </c>
      <c r="M288" s="236" t="s">
        <v>314</v>
      </c>
      <c r="N288" s="238">
        <v>0.71</v>
      </c>
      <c r="O288" s="240">
        <v>0.33</v>
      </c>
      <c r="P288" s="166">
        <f t="shared" si="10"/>
        <v>0.23600000000000004</v>
      </c>
    </row>
    <row r="289" spans="1:16" ht="15" customHeight="1" x14ac:dyDescent="0.25">
      <c r="A289" s="237"/>
      <c r="B289" s="239"/>
      <c r="C289" s="241"/>
      <c r="D289" s="237"/>
      <c r="E289" s="239"/>
      <c r="F289" s="241"/>
      <c r="G289" s="237"/>
      <c r="H289" s="239"/>
      <c r="I289" s="241"/>
      <c r="J289" s="237"/>
      <c r="K289" s="239"/>
      <c r="L289" s="241"/>
      <c r="M289" s="237"/>
      <c r="N289" s="239"/>
      <c r="O289" s="241"/>
      <c r="P289" s="166">
        <f t="shared" si="10"/>
        <v>0</v>
      </c>
    </row>
    <row r="290" spans="1:16" ht="15" customHeight="1" x14ac:dyDescent="0.25">
      <c r="A290" s="236" t="s">
        <v>1642</v>
      </c>
      <c r="B290" s="238">
        <v>0</v>
      </c>
      <c r="C290" s="240">
        <v>0.2</v>
      </c>
      <c r="D290" s="236" t="s">
        <v>1641</v>
      </c>
      <c r="E290" s="238">
        <v>0</v>
      </c>
      <c r="F290" s="240">
        <v>0.19</v>
      </c>
      <c r="G290" s="236" t="s">
        <v>1043</v>
      </c>
      <c r="H290" s="238">
        <v>0</v>
      </c>
      <c r="I290" s="240">
        <v>0.19</v>
      </c>
      <c r="J290" s="236" t="s">
        <v>678</v>
      </c>
      <c r="K290" s="238">
        <v>0.71</v>
      </c>
      <c r="L290" s="240">
        <v>0.27</v>
      </c>
      <c r="M290" s="236" t="s">
        <v>313</v>
      </c>
      <c r="N290" s="238">
        <v>0.71</v>
      </c>
      <c r="O290" s="240">
        <v>0.4</v>
      </c>
      <c r="P290" s="166">
        <f t="shared" si="10"/>
        <v>0.25</v>
      </c>
    </row>
    <row r="291" spans="1:16" ht="15" customHeight="1" x14ac:dyDescent="0.25">
      <c r="A291" s="237"/>
      <c r="B291" s="239"/>
      <c r="C291" s="241"/>
      <c r="D291" s="237"/>
      <c r="E291" s="239"/>
      <c r="F291" s="241"/>
      <c r="G291" s="237"/>
      <c r="H291" s="239"/>
      <c r="I291" s="241"/>
      <c r="J291" s="237"/>
      <c r="K291" s="239"/>
      <c r="L291" s="241"/>
      <c r="M291" s="237"/>
      <c r="N291" s="239"/>
      <c r="O291" s="241"/>
      <c r="P291" s="166">
        <f t="shared" si="10"/>
        <v>0</v>
      </c>
    </row>
    <row r="292" spans="1:16" ht="15" customHeight="1" x14ac:dyDescent="0.25">
      <c r="A292" s="236" t="s">
        <v>1640</v>
      </c>
      <c r="B292" s="238">
        <v>0</v>
      </c>
      <c r="C292" s="240">
        <v>0.19</v>
      </c>
      <c r="D292" s="236" t="s">
        <v>1639</v>
      </c>
      <c r="E292" s="238">
        <v>0</v>
      </c>
      <c r="F292" s="240">
        <v>0.08</v>
      </c>
      <c r="G292" s="236" t="s">
        <v>1042</v>
      </c>
      <c r="H292" s="238">
        <v>0</v>
      </c>
      <c r="I292" s="240">
        <v>0.23</v>
      </c>
      <c r="J292" s="236" t="s">
        <v>677</v>
      </c>
      <c r="K292" s="238">
        <v>0.71</v>
      </c>
      <c r="L292" s="240">
        <v>0.22</v>
      </c>
      <c r="M292" s="236" t="s">
        <v>312</v>
      </c>
      <c r="N292" s="238">
        <v>0.71</v>
      </c>
      <c r="O292" s="240">
        <v>0.39</v>
      </c>
      <c r="P292" s="166">
        <f t="shared" si="10"/>
        <v>0.22199999999999998</v>
      </c>
    </row>
    <row r="293" spans="1:16" ht="15" customHeight="1" x14ac:dyDescent="0.25">
      <c r="A293" s="237"/>
      <c r="B293" s="239"/>
      <c r="C293" s="241"/>
      <c r="D293" s="237"/>
      <c r="E293" s="239"/>
      <c r="F293" s="241"/>
      <c r="G293" s="237"/>
      <c r="H293" s="239"/>
      <c r="I293" s="241"/>
      <c r="J293" s="237"/>
      <c r="K293" s="239"/>
      <c r="L293" s="241"/>
      <c r="M293" s="237"/>
      <c r="N293" s="239"/>
      <c r="O293" s="241"/>
      <c r="P293" s="166">
        <f t="shared" si="10"/>
        <v>0</v>
      </c>
    </row>
    <row r="294" spans="1:16" ht="15" customHeight="1" x14ac:dyDescent="0.25">
      <c r="A294" s="236" t="s">
        <v>1638</v>
      </c>
      <c r="B294" s="238">
        <v>0</v>
      </c>
      <c r="C294" s="240">
        <v>0.18</v>
      </c>
      <c r="D294" s="236" t="s">
        <v>1637</v>
      </c>
      <c r="E294" s="238">
        <v>0</v>
      </c>
      <c r="F294" s="240">
        <v>0.17</v>
      </c>
      <c r="G294" s="236" t="s">
        <v>1041</v>
      </c>
      <c r="H294" s="238">
        <v>0</v>
      </c>
      <c r="I294" s="240">
        <v>0.22</v>
      </c>
      <c r="J294" s="236" t="s">
        <v>676</v>
      </c>
      <c r="K294" s="238">
        <v>0.71</v>
      </c>
      <c r="L294" s="240">
        <v>0.18</v>
      </c>
      <c r="M294" s="236" t="s">
        <v>311</v>
      </c>
      <c r="N294" s="238">
        <v>0.71</v>
      </c>
      <c r="O294" s="240">
        <v>0.28000000000000003</v>
      </c>
      <c r="P294" s="166">
        <f t="shared" si="10"/>
        <v>0.20600000000000002</v>
      </c>
    </row>
    <row r="295" spans="1:16" ht="15" customHeight="1" x14ac:dyDescent="0.25">
      <c r="A295" s="237"/>
      <c r="B295" s="239"/>
      <c r="C295" s="241"/>
      <c r="D295" s="237"/>
      <c r="E295" s="239"/>
      <c r="F295" s="241"/>
      <c r="G295" s="237"/>
      <c r="H295" s="239"/>
      <c r="I295" s="241"/>
      <c r="J295" s="237"/>
      <c r="K295" s="239"/>
      <c r="L295" s="241"/>
      <c r="M295" s="237"/>
      <c r="N295" s="239"/>
      <c r="O295" s="241"/>
      <c r="P295" s="166">
        <f t="shared" si="10"/>
        <v>0</v>
      </c>
    </row>
    <row r="296" spans="1:16" ht="15" customHeight="1" x14ac:dyDescent="0.25">
      <c r="A296" s="236" t="s">
        <v>1636</v>
      </c>
      <c r="B296" s="238">
        <v>0</v>
      </c>
      <c r="C296" s="240">
        <v>0.11</v>
      </c>
      <c r="D296" s="236" t="s">
        <v>1635</v>
      </c>
      <c r="E296" s="238">
        <v>0</v>
      </c>
      <c r="F296" s="240">
        <v>0.16</v>
      </c>
      <c r="G296" s="236" t="s">
        <v>1040</v>
      </c>
      <c r="H296" s="238">
        <v>0</v>
      </c>
      <c r="I296" s="240">
        <v>0.23</v>
      </c>
      <c r="J296" s="236" t="s">
        <v>675</v>
      </c>
      <c r="K296" s="238">
        <v>0.71</v>
      </c>
      <c r="L296" s="240">
        <v>0.19</v>
      </c>
      <c r="M296" s="236" t="s">
        <v>310</v>
      </c>
      <c r="N296" s="238">
        <v>0.71</v>
      </c>
      <c r="O296" s="240">
        <v>0.3</v>
      </c>
      <c r="P296" s="166">
        <f t="shared" si="10"/>
        <v>0.19800000000000001</v>
      </c>
    </row>
    <row r="297" spans="1:16" ht="15" customHeight="1" x14ac:dyDescent="0.25">
      <c r="A297" s="237"/>
      <c r="B297" s="239"/>
      <c r="C297" s="241"/>
      <c r="D297" s="237"/>
      <c r="E297" s="239"/>
      <c r="F297" s="241"/>
      <c r="G297" s="237"/>
      <c r="H297" s="239"/>
      <c r="I297" s="241"/>
      <c r="J297" s="237"/>
      <c r="K297" s="239"/>
      <c r="L297" s="241"/>
      <c r="M297" s="237"/>
      <c r="N297" s="239"/>
      <c r="O297" s="241"/>
      <c r="P297" s="166">
        <f t="shared" si="10"/>
        <v>0</v>
      </c>
    </row>
    <row r="298" spans="1:16" ht="15" customHeight="1" x14ac:dyDescent="0.25">
      <c r="A298" s="236" t="s">
        <v>1634</v>
      </c>
      <c r="B298" s="238">
        <v>0</v>
      </c>
      <c r="C298" s="240">
        <v>0.05</v>
      </c>
      <c r="D298" s="236" t="s">
        <v>1633</v>
      </c>
      <c r="E298" s="238">
        <v>0</v>
      </c>
      <c r="F298" s="240">
        <v>0.15</v>
      </c>
      <c r="G298" s="236" t="s">
        <v>1039</v>
      </c>
      <c r="H298" s="238">
        <v>0</v>
      </c>
      <c r="I298" s="240">
        <v>0.22</v>
      </c>
      <c r="J298" s="236" t="s">
        <v>674</v>
      </c>
      <c r="K298" s="238">
        <v>0.71</v>
      </c>
      <c r="L298" s="240">
        <v>0.18</v>
      </c>
      <c r="M298" s="236" t="s">
        <v>309</v>
      </c>
      <c r="N298" s="238">
        <v>0.71</v>
      </c>
      <c r="O298" s="240">
        <v>0.26</v>
      </c>
      <c r="P298" s="166">
        <f t="shared" ref="P298:P327" si="11">(C298+F298+I298+L298+O298)/5</f>
        <v>0.17200000000000001</v>
      </c>
    </row>
    <row r="299" spans="1:16" ht="15" customHeight="1" x14ac:dyDescent="0.25">
      <c r="A299" s="237"/>
      <c r="B299" s="239"/>
      <c r="C299" s="241"/>
      <c r="D299" s="237"/>
      <c r="E299" s="239"/>
      <c r="F299" s="241"/>
      <c r="G299" s="237"/>
      <c r="H299" s="239"/>
      <c r="I299" s="241"/>
      <c r="J299" s="237"/>
      <c r="K299" s="239"/>
      <c r="L299" s="241"/>
      <c r="M299" s="237"/>
      <c r="N299" s="239"/>
      <c r="O299" s="241"/>
      <c r="P299" s="166">
        <f t="shared" si="11"/>
        <v>0</v>
      </c>
    </row>
    <row r="300" spans="1:16" ht="15" customHeight="1" x14ac:dyDescent="0.25">
      <c r="A300" s="236" t="s">
        <v>1632</v>
      </c>
      <c r="B300" s="238">
        <v>0</v>
      </c>
      <c r="C300" s="240">
        <v>0.12</v>
      </c>
      <c r="D300" s="236" t="s">
        <v>1631</v>
      </c>
      <c r="E300" s="238">
        <v>0</v>
      </c>
      <c r="F300" s="240">
        <v>0.16</v>
      </c>
      <c r="G300" s="236" t="s">
        <v>1038</v>
      </c>
      <c r="H300" s="238">
        <v>0</v>
      </c>
      <c r="I300" s="240">
        <v>0.18</v>
      </c>
      <c r="J300" s="236" t="s">
        <v>673</v>
      </c>
      <c r="K300" s="238">
        <v>0.71</v>
      </c>
      <c r="L300" s="240">
        <v>0.19</v>
      </c>
      <c r="M300" s="236" t="s">
        <v>308</v>
      </c>
      <c r="N300" s="238">
        <v>0.71</v>
      </c>
      <c r="O300" s="240">
        <v>0.23</v>
      </c>
      <c r="P300" s="166">
        <f t="shared" si="11"/>
        <v>0.17599999999999999</v>
      </c>
    </row>
    <row r="301" spans="1:16" ht="15" customHeight="1" x14ac:dyDescent="0.25">
      <c r="A301" s="237"/>
      <c r="B301" s="239"/>
      <c r="C301" s="241"/>
      <c r="D301" s="237"/>
      <c r="E301" s="239"/>
      <c r="F301" s="241"/>
      <c r="G301" s="237"/>
      <c r="H301" s="239"/>
      <c r="I301" s="241"/>
      <c r="J301" s="237"/>
      <c r="K301" s="239"/>
      <c r="L301" s="241"/>
      <c r="M301" s="237"/>
      <c r="N301" s="239"/>
      <c r="O301" s="241"/>
      <c r="P301" s="166">
        <f t="shared" si="11"/>
        <v>0</v>
      </c>
    </row>
    <row r="302" spans="1:16" ht="15" customHeight="1" x14ac:dyDescent="0.25">
      <c r="A302" s="236" t="s">
        <v>1630</v>
      </c>
      <c r="B302" s="238">
        <v>0</v>
      </c>
      <c r="C302" s="240">
        <v>0.16</v>
      </c>
      <c r="D302" s="236" t="s">
        <v>1629</v>
      </c>
      <c r="E302" s="238">
        <v>0</v>
      </c>
      <c r="F302" s="240">
        <v>0.13</v>
      </c>
      <c r="G302" s="236" t="s">
        <v>1037</v>
      </c>
      <c r="H302" s="238">
        <v>0</v>
      </c>
      <c r="I302" s="240">
        <v>0.19</v>
      </c>
      <c r="J302" s="236" t="s">
        <v>672</v>
      </c>
      <c r="K302" s="238">
        <v>0.71</v>
      </c>
      <c r="L302" s="240">
        <v>0.21</v>
      </c>
      <c r="M302" s="236" t="s">
        <v>307</v>
      </c>
      <c r="N302" s="238">
        <v>0.71</v>
      </c>
      <c r="O302" s="240">
        <v>0.23</v>
      </c>
      <c r="P302" s="166">
        <f t="shared" si="11"/>
        <v>0.184</v>
      </c>
    </row>
    <row r="303" spans="1:16" ht="15" customHeight="1" x14ac:dyDescent="0.25">
      <c r="A303" s="237"/>
      <c r="B303" s="239"/>
      <c r="C303" s="241"/>
      <c r="D303" s="237"/>
      <c r="E303" s="239"/>
      <c r="F303" s="241"/>
      <c r="G303" s="237"/>
      <c r="H303" s="239"/>
      <c r="I303" s="241"/>
      <c r="J303" s="237"/>
      <c r="K303" s="239"/>
      <c r="L303" s="241"/>
      <c r="M303" s="237"/>
      <c r="N303" s="239"/>
      <c r="O303" s="241"/>
      <c r="P303" s="166">
        <f t="shared" si="11"/>
        <v>0</v>
      </c>
    </row>
    <row r="304" spans="1:16" ht="15" customHeight="1" x14ac:dyDescent="0.25">
      <c r="A304" s="236" t="s">
        <v>1628</v>
      </c>
      <c r="B304" s="238">
        <v>0</v>
      </c>
      <c r="C304" s="240">
        <v>0.21</v>
      </c>
      <c r="D304" s="236" t="s">
        <v>1627</v>
      </c>
      <c r="E304" s="238">
        <v>0</v>
      </c>
      <c r="F304" s="240">
        <v>0.18</v>
      </c>
      <c r="G304" s="236" t="s">
        <v>1036</v>
      </c>
      <c r="H304" s="238">
        <v>0</v>
      </c>
      <c r="I304" s="240">
        <v>0.22</v>
      </c>
      <c r="J304" s="236" t="s">
        <v>671</v>
      </c>
      <c r="K304" s="238">
        <v>0.71</v>
      </c>
      <c r="L304" s="240">
        <v>0.23</v>
      </c>
      <c r="M304" s="236" t="s">
        <v>306</v>
      </c>
      <c r="N304" s="238">
        <v>0.71</v>
      </c>
      <c r="O304" s="240">
        <v>0.21</v>
      </c>
      <c r="P304" s="166">
        <f t="shared" si="11"/>
        <v>0.21000000000000002</v>
      </c>
    </row>
    <row r="305" spans="1:16" ht="15" customHeight="1" x14ac:dyDescent="0.25">
      <c r="A305" s="237"/>
      <c r="B305" s="239"/>
      <c r="C305" s="241"/>
      <c r="D305" s="237"/>
      <c r="E305" s="239"/>
      <c r="F305" s="241"/>
      <c r="G305" s="237"/>
      <c r="H305" s="239"/>
      <c r="I305" s="241"/>
      <c r="J305" s="237"/>
      <c r="K305" s="239"/>
      <c r="L305" s="241"/>
      <c r="M305" s="237"/>
      <c r="N305" s="239"/>
      <c r="O305" s="241"/>
      <c r="P305" s="166">
        <f t="shared" si="11"/>
        <v>0</v>
      </c>
    </row>
    <row r="306" spans="1:16" ht="15" customHeight="1" x14ac:dyDescent="0.25">
      <c r="A306" s="236" t="s">
        <v>1626</v>
      </c>
      <c r="B306" s="238">
        <v>0</v>
      </c>
      <c r="C306" s="240">
        <v>0.18</v>
      </c>
      <c r="D306" s="236" t="s">
        <v>1625</v>
      </c>
      <c r="E306" s="238">
        <v>0</v>
      </c>
      <c r="F306" s="240">
        <v>0.16</v>
      </c>
      <c r="G306" s="236" t="s">
        <v>1035</v>
      </c>
      <c r="H306" s="238">
        <v>0</v>
      </c>
      <c r="I306" s="240">
        <v>0.22</v>
      </c>
      <c r="J306" s="236" t="s">
        <v>670</v>
      </c>
      <c r="K306" s="238">
        <v>0.71</v>
      </c>
      <c r="L306" s="240">
        <v>0.21</v>
      </c>
      <c r="M306" s="236" t="s">
        <v>305</v>
      </c>
      <c r="N306" s="238">
        <v>0.71</v>
      </c>
      <c r="O306" s="240">
        <v>0.2</v>
      </c>
      <c r="P306" s="166">
        <f t="shared" si="11"/>
        <v>0.19400000000000001</v>
      </c>
    </row>
    <row r="307" spans="1:16" ht="15" customHeight="1" x14ac:dyDescent="0.25">
      <c r="A307" s="237"/>
      <c r="B307" s="239"/>
      <c r="C307" s="241"/>
      <c r="D307" s="237"/>
      <c r="E307" s="239"/>
      <c r="F307" s="241"/>
      <c r="G307" s="237"/>
      <c r="H307" s="239"/>
      <c r="I307" s="241"/>
      <c r="J307" s="237"/>
      <c r="K307" s="239"/>
      <c r="L307" s="241"/>
      <c r="M307" s="237"/>
      <c r="N307" s="239"/>
      <c r="O307" s="241"/>
      <c r="P307" s="166">
        <f t="shared" si="11"/>
        <v>0</v>
      </c>
    </row>
    <row r="308" spans="1:16" ht="15" customHeight="1" x14ac:dyDescent="0.25">
      <c r="A308" s="236" t="s">
        <v>1624</v>
      </c>
      <c r="B308" s="238">
        <v>0</v>
      </c>
      <c r="C308" s="240">
        <v>0.18</v>
      </c>
      <c r="D308" s="236" t="s">
        <v>1623</v>
      </c>
      <c r="E308" s="238">
        <v>0</v>
      </c>
      <c r="F308" s="240">
        <v>0.11</v>
      </c>
      <c r="G308" s="236" t="s">
        <v>1034</v>
      </c>
      <c r="H308" s="238">
        <v>0</v>
      </c>
      <c r="I308" s="240">
        <v>0.21</v>
      </c>
      <c r="J308" s="236" t="s">
        <v>669</v>
      </c>
      <c r="K308" s="238">
        <v>0.71</v>
      </c>
      <c r="L308" s="240">
        <v>0.2</v>
      </c>
      <c r="M308" s="236" t="s">
        <v>304</v>
      </c>
      <c r="N308" s="238">
        <v>0.71</v>
      </c>
      <c r="O308" s="240">
        <v>0.09</v>
      </c>
      <c r="P308" s="166">
        <f t="shared" si="11"/>
        <v>0.15799999999999997</v>
      </c>
    </row>
    <row r="309" spans="1:16" ht="15" customHeight="1" x14ac:dyDescent="0.25">
      <c r="A309" s="237"/>
      <c r="B309" s="239"/>
      <c r="C309" s="241"/>
      <c r="D309" s="237"/>
      <c r="E309" s="239"/>
      <c r="F309" s="241"/>
      <c r="G309" s="237"/>
      <c r="H309" s="239"/>
      <c r="I309" s="241"/>
      <c r="J309" s="237"/>
      <c r="K309" s="239"/>
      <c r="L309" s="241"/>
      <c r="M309" s="237"/>
      <c r="N309" s="239"/>
      <c r="O309" s="241"/>
      <c r="P309" s="166">
        <f t="shared" si="11"/>
        <v>0</v>
      </c>
    </row>
    <row r="310" spans="1:16" ht="15" customHeight="1" x14ac:dyDescent="0.25">
      <c r="A310" s="236" t="s">
        <v>1622</v>
      </c>
      <c r="B310" s="238">
        <v>0</v>
      </c>
      <c r="C310" s="240">
        <v>0.19</v>
      </c>
      <c r="D310" s="236" t="s">
        <v>1621</v>
      </c>
      <c r="E310" s="238">
        <v>0</v>
      </c>
      <c r="F310" s="240">
        <v>0.13</v>
      </c>
      <c r="G310" s="236" t="s">
        <v>1033</v>
      </c>
      <c r="H310" s="238">
        <v>0</v>
      </c>
      <c r="I310" s="240">
        <v>0.19</v>
      </c>
      <c r="J310" s="236" t="s">
        <v>668</v>
      </c>
      <c r="K310" s="238">
        <v>0.71</v>
      </c>
      <c r="L310" s="240">
        <v>0.2</v>
      </c>
      <c r="M310" s="236" t="s">
        <v>303</v>
      </c>
      <c r="N310" s="238">
        <v>0.71</v>
      </c>
      <c r="O310" s="240">
        <v>0.18</v>
      </c>
      <c r="P310" s="166">
        <f t="shared" si="11"/>
        <v>0.17799999999999999</v>
      </c>
    </row>
    <row r="311" spans="1:16" ht="15" customHeight="1" x14ac:dyDescent="0.25">
      <c r="A311" s="237"/>
      <c r="B311" s="239"/>
      <c r="C311" s="241"/>
      <c r="D311" s="237"/>
      <c r="E311" s="239"/>
      <c r="F311" s="241"/>
      <c r="G311" s="237"/>
      <c r="H311" s="239"/>
      <c r="I311" s="241"/>
      <c r="J311" s="237"/>
      <c r="K311" s="239"/>
      <c r="L311" s="241"/>
      <c r="M311" s="237"/>
      <c r="N311" s="239"/>
      <c r="O311" s="241"/>
      <c r="P311" s="166">
        <f t="shared" si="11"/>
        <v>0</v>
      </c>
    </row>
    <row r="312" spans="1:16" ht="15" customHeight="1" x14ac:dyDescent="0.25">
      <c r="A312" s="236" t="s">
        <v>1620</v>
      </c>
      <c r="B312" s="238">
        <v>0</v>
      </c>
      <c r="C312" s="240">
        <v>0.19</v>
      </c>
      <c r="D312" s="236" t="s">
        <v>1619</v>
      </c>
      <c r="E312" s="238">
        <v>0</v>
      </c>
      <c r="F312" s="240">
        <v>0.19</v>
      </c>
      <c r="G312" s="236" t="s">
        <v>1032</v>
      </c>
      <c r="H312" s="238">
        <v>0</v>
      </c>
      <c r="I312" s="240">
        <v>0.08</v>
      </c>
      <c r="J312" s="236" t="s">
        <v>667</v>
      </c>
      <c r="K312" s="238">
        <v>0.71</v>
      </c>
      <c r="L312" s="240">
        <v>0.2</v>
      </c>
      <c r="M312" s="236" t="s">
        <v>302</v>
      </c>
      <c r="N312" s="238">
        <v>0.71</v>
      </c>
      <c r="O312" s="240">
        <v>7.0000000000000007E-2</v>
      </c>
      <c r="P312" s="166">
        <f t="shared" si="11"/>
        <v>0.14599999999999999</v>
      </c>
    </row>
    <row r="313" spans="1:16" ht="15" customHeight="1" x14ac:dyDescent="0.25">
      <c r="A313" s="237"/>
      <c r="B313" s="239"/>
      <c r="C313" s="241"/>
      <c r="D313" s="237"/>
      <c r="E313" s="239"/>
      <c r="F313" s="241"/>
      <c r="G313" s="237"/>
      <c r="H313" s="239"/>
      <c r="I313" s="241"/>
      <c r="J313" s="237"/>
      <c r="K313" s="239"/>
      <c r="L313" s="241"/>
      <c r="M313" s="237"/>
      <c r="N313" s="239"/>
      <c r="O313" s="241"/>
      <c r="P313" s="166">
        <f t="shared" si="11"/>
        <v>0</v>
      </c>
    </row>
    <row r="314" spans="1:16" ht="15" customHeight="1" x14ac:dyDescent="0.25">
      <c r="A314" s="236" t="s">
        <v>1618</v>
      </c>
      <c r="B314" s="238">
        <v>0</v>
      </c>
      <c r="C314" s="240">
        <v>0.19</v>
      </c>
      <c r="D314" s="236" t="s">
        <v>1617</v>
      </c>
      <c r="E314" s="238">
        <v>0</v>
      </c>
      <c r="F314" s="240">
        <v>0.2</v>
      </c>
      <c r="G314" s="236" t="s">
        <v>1031</v>
      </c>
      <c r="H314" s="238">
        <v>0</v>
      </c>
      <c r="I314" s="240">
        <v>0.13</v>
      </c>
      <c r="J314" s="236" t="s">
        <v>666</v>
      </c>
      <c r="K314" s="238">
        <v>0.71</v>
      </c>
      <c r="L314" s="240">
        <v>0.21</v>
      </c>
      <c r="M314" s="236" t="s">
        <v>301</v>
      </c>
      <c r="N314" s="238">
        <v>0.71</v>
      </c>
      <c r="O314" s="240">
        <v>0.19</v>
      </c>
      <c r="P314" s="166">
        <f t="shared" si="11"/>
        <v>0.184</v>
      </c>
    </row>
    <row r="315" spans="1:16" ht="15" customHeight="1" x14ac:dyDescent="0.25">
      <c r="A315" s="237"/>
      <c r="B315" s="239"/>
      <c r="C315" s="241"/>
      <c r="D315" s="237"/>
      <c r="E315" s="239"/>
      <c r="F315" s="241"/>
      <c r="G315" s="237"/>
      <c r="H315" s="239"/>
      <c r="I315" s="241"/>
      <c r="J315" s="237"/>
      <c r="K315" s="239"/>
      <c r="L315" s="241"/>
      <c r="M315" s="237"/>
      <c r="N315" s="239"/>
      <c r="O315" s="241"/>
      <c r="P315" s="166">
        <f t="shared" si="11"/>
        <v>0</v>
      </c>
    </row>
    <row r="316" spans="1:16" ht="15" customHeight="1" x14ac:dyDescent="0.25">
      <c r="A316" s="236" t="s">
        <v>1616</v>
      </c>
      <c r="B316" s="238">
        <v>0</v>
      </c>
      <c r="C316" s="240">
        <v>0.19</v>
      </c>
      <c r="D316" s="236" t="s">
        <v>1615</v>
      </c>
      <c r="E316" s="238">
        <v>0</v>
      </c>
      <c r="F316" s="240">
        <v>0.19</v>
      </c>
      <c r="G316" s="236" t="s">
        <v>1030</v>
      </c>
      <c r="H316" s="238">
        <v>0</v>
      </c>
      <c r="I316" s="240">
        <v>0.19</v>
      </c>
      <c r="J316" s="236" t="s">
        <v>665</v>
      </c>
      <c r="K316" s="238">
        <v>0.71</v>
      </c>
      <c r="L316" s="240">
        <v>0.22</v>
      </c>
      <c r="M316" s="236" t="s">
        <v>300</v>
      </c>
      <c r="N316" s="238">
        <v>0.71</v>
      </c>
      <c r="O316" s="240">
        <v>0.23</v>
      </c>
      <c r="P316" s="166">
        <f t="shared" si="11"/>
        <v>0.20400000000000001</v>
      </c>
    </row>
    <row r="317" spans="1:16" ht="15" customHeight="1" x14ac:dyDescent="0.25">
      <c r="A317" s="237"/>
      <c r="B317" s="239"/>
      <c r="C317" s="241"/>
      <c r="D317" s="237"/>
      <c r="E317" s="239"/>
      <c r="F317" s="241"/>
      <c r="G317" s="237"/>
      <c r="H317" s="239"/>
      <c r="I317" s="241"/>
      <c r="J317" s="237"/>
      <c r="K317" s="239"/>
      <c r="L317" s="241"/>
      <c r="M317" s="237"/>
      <c r="N317" s="239"/>
      <c r="O317" s="241"/>
      <c r="P317" s="166">
        <f t="shared" si="11"/>
        <v>0</v>
      </c>
    </row>
    <row r="318" spans="1:16" ht="15" customHeight="1" x14ac:dyDescent="0.25">
      <c r="A318" s="236" t="s">
        <v>1614</v>
      </c>
      <c r="B318" s="238">
        <v>0</v>
      </c>
      <c r="C318" s="240">
        <v>0.16</v>
      </c>
      <c r="D318" s="236" t="s">
        <v>1613</v>
      </c>
      <c r="E318" s="238">
        <v>0</v>
      </c>
      <c r="F318" s="240">
        <v>0.21</v>
      </c>
      <c r="G318" s="236" t="s">
        <v>1029</v>
      </c>
      <c r="H318" s="238">
        <v>0</v>
      </c>
      <c r="I318" s="240">
        <v>0.22</v>
      </c>
      <c r="J318" s="236" t="s">
        <v>664</v>
      </c>
      <c r="K318" s="238">
        <v>0.72</v>
      </c>
      <c r="L318" s="240">
        <v>0.21</v>
      </c>
      <c r="M318" s="236" t="s">
        <v>299</v>
      </c>
      <c r="N318" s="238">
        <v>0.72</v>
      </c>
      <c r="O318" s="240">
        <v>0.23</v>
      </c>
      <c r="P318" s="166">
        <f t="shared" si="11"/>
        <v>0.20600000000000002</v>
      </c>
    </row>
    <row r="319" spans="1:16" ht="15" customHeight="1" x14ac:dyDescent="0.25">
      <c r="A319" s="237"/>
      <c r="B319" s="239"/>
      <c r="C319" s="241"/>
      <c r="D319" s="237"/>
      <c r="E319" s="239"/>
      <c r="F319" s="241"/>
      <c r="G319" s="237"/>
      <c r="H319" s="239"/>
      <c r="I319" s="241"/>
      <c r="J319" s="237"/>
      <c r="K319" s="239"/>
      <c r="L319" s="241"/>
      <c r="M319" s="237"/>
      <c r="N319" s="239"/>
      <c r="O319" s="241"/>
      <c r="P319" s="166">
        <f t="shared" si="11"/>
        <v>0</v>
      </c>
    </row>
    <row r="320" spans="1:16" ht="15" customHeight="1" x14ac:dyDescent="0.25">
      <c r="A320" s="236" t="s">
        <v>1612</v>
      </c>
      <c r="B320" s="238">
        <v>0</v>
      </c>
      <c r="C320" s="240">
        <v>0.2</v>
      </c>
      <c r="D320" s="236" t="s">
        <v>1611</v>
      </c>
      <c r="E320" s="238">
        <v>0</v>
      </c>
      <c r="F320" s="240">
        <v>0.17</v>
      </c>
      <c r="G320" s="236" t="s">
        <v>1028</v>
      </c>
      <c r="H320" s="238">
        <v>0</v>
      </c>
      <c r="I320" s="240">
        <v>0.23</v>
      </c>
      <c r="J320" s="236" t="s">
        <v>663</v>
      </c>
      <c r="K320" s="238">
        <v>0.72</v>
      </c>
      <c r="L320" s="240">
        <v>0.19</v>
      </c>
      <c r="M320" s="236" t="s">
        <v>298</v>
      </c>
      <c r="N320" s="238">
        <v>0.72</v>
      </c>
      <c r="O320" s="240">
        <v>0.22</v>
      </c>
      <c r="P320" s="166">
        <f t="shared" si="11"/>
        <v>0.20200000000000001</v>
      </c>
    </row>
    <row r="321" spans="1:17" ht="15" customHeight="1" x14ac:dyDescent="0.25">
      <c r="A321" s="237"/>
      <c r="B321" s="239"/>
      <c r="C321" s="241"/>
      <c r="D321" s="237"/>
      <c r="E321" s="239"/>
      <c r="F321" s="241"/>
      <c r="G321" s="237"/>
      <c r="H321" s="239"/>
      <c r="I321" s="241"/>
      <c r="J321" s="237"/>
      <c r="K321" s="239"/>
      <c r="L321" s="241"/>
      <c r="M321" s="237"/>
      <c r="N321" s="239"/>
      <c r="O321" s="241"/>
      <c r="P321" s="166">
        <f t="shared" si="11"/>
        <v>0</v>
      </c>
    </row>
    <row r="322" spans="1:17" ht="15" customHeight="1" x14ac:dyDescent="0.25">
      <c r="A322" s="236" t="s">
        <v>1610</v>
      </c>
      <c r="B322" s="238">
        <v>0</v>
      </c>
      <c r="C322" s="240">
        <v>0.22</v>
      </c>
      <c r="D322" s="236" t="s">
        <v>1609</v>
      </c>
      <c r="E322" s="238">
        <v>0</v>
      </c>
      <c r="F322" s="240">
        <v>0.16</v>
      </c>
      <c r="G322" s="236" t="s">
        <v>1027</v>
      </c>
      <c r="H322" s="238">
        <v>0</v>
      </c>
      <c r="I322" s="240">
        <v>0.24</v>
      </c>
      <c r="J322" s="236" t="s">
        <v>662</v>
      </c>
      <c r="K322" s="238">
        <v>0.72</v>
      </c>
      <c r="L322" s="240">
        <v>0.23</v>
      </c>
      <c r="M322" s="236" t="s">
        <v>297</v>
      </c>
      <c r="N322" s="238">
        <v>0.72</v>
      </c>
      <c r="O322" s="240">
        <v>0.21</v>
      </c>
      <c r="P322" s="166">
        <f t="shared" si="11"/>
        <v>0.21200000000000002</v>
      </c>
    </row>
    <row r="323" spans="1:17" ht="15" customHeight="1" x14ac:dyDescent="0.25">
      <c r="A323" s="237"/>
      <c r="B323" s="239"/>
      <c r="C323" s="241"/>
      <c r="D323" s="237"/>
      <c r="E323" s="239"/>
      <c r="F323" s="241"/>
      <c r="G323" s="237"/>
      <c r="H323" s="239"/>
      <c r="I323" s="241"/>
      <c r="J323" s="237"/>
      <c r="K323" s="239"/>
      <c r="L323" s="241"/>
      <c r="M323" s="237"/>
      <c r="N323" s="239"/>
      <c r="O323" s="241"/>
      <c r="P323" s="166">
        <f t="shared" si="11"/>
        <v>0</v>
      </c>
    </row>
    <row r="324" spans="1:17" ht="15" customHeight="1" x14ac:dyDescent="0.25">
      <c r="A324" s="236" t="s">
        <v>1608</v>
      </c>
      <c r="B324" s="238">
        <v>0</v>
      </c>
      <c r="C324" s="240">
        <v>0.22</v>
      </c>
      <c r="D324" s="236" t="s">
        <v>1607</v>
      </c>
      <c r="E324" s="238">
        <v>0</v>
      </c>
      <c r="F324" s="240">
        <v>0.21</v>
      </c>
      <c r="G324" s="236" t="s">
        <v>1026</v>
      </c>
      <c r="H324" s="238">
        <v>0</v>
      </c>
      <c r="I324" s="240">
        <v>0.21</v>
      </c>
      <c r="J324" s="236" t="s">
        <v>661</v>
      </c>
      <c r="K324" s="238">
        <v>0.72</v>
      </c>
      <c r="L324" s="240">
        <v>0.22</v>
      </c>
      <c r="M324" s="236" t="s">
        <v>296</v>
      </c>
      <c r="N324" s="238">
        <v>0.72</v>
      </c>
      <c r="O324" s="240">
        <v>0.24</v>
      </c>
      <c r="P324" s="166">
        <f t="shared" si="11"/>
        <v>0.22000000000000003</v>
      </c>
    </row>
    <row r="325" spans="1:17" ht="15" customHeight="1" x14ac:dyDescent="0.25">
      <c r="A325" s="237"/>
      <c r="B325" s="239"/>
      <c r="C325" s="241"/>
      <c r="D325" s="237"/>
      <c r="E325" s="239"/>
      <c r="F325" s="241"/>
      <c r="G325" s="237"/>
      <c r="H325" s="239"/>
      <c r="I325" s="241"/>
      <c r="J325" s="237"/>
      <c r="K325" s="239"/>
      <c r="L325" s="241"/>
      <c r="M325" s="237"/>
      <c r="N325" s="239"/>
      <c r="O325" s="241"/>
      <c r="P325" s="166">
        <f t="shared" si="11"/>
        <v>0</v>
      </c>
    </row>
    <row r="326" spans="1:17" ht="15" customHeight="1" x14ac:dyDescent="0.25">
      <c r="A326" s="236" t="s">
        <v>1606</v>
      </c>
      <c r="B326" s="238">
        <v>0</v>
      </c>
      <c r="C326" s="240">
        <v>0.21</v>
      </c>
      <c r="D326" s="236" t="s">
        <v>1605</v>
      </c>
      <c r="E326" s="238">
        <v>0</v>
      </c>
      <c r="F326" s="240">
        <v>0.21</v>
      </c>
      <c r="G326" s="236" t="s">
        <v>1025</v>
      </c>
      <c r="H326" s="238">
        <v>0</v>
      </c>
      <c r="I326" s="240">
        <v>0.23</v>
      </c>
      <c r="J326" s="236" t="s">
        <v>660</v>
      </c>
      <c r="K326" s="238">
        <v>0.72</v>
      </c>
      <c r="L326" s="240">
        <v>0.2</v>
      </c>
      <c r="M326" s="236" t="s">
        <v>295</v>
      </c>
      <c r="N326" s="238">
        <v>0.72</v>
      </c>
      <c r="O326" s="240">
        <v>0.25</v>
      </c>
      <c r="P326" s="166">
        <f t="shared" si="11"/>
        <v>0.22000000000000003</v>
      </c>
    </row>
    <row r="327" spans="1:17" ht="15" customHeight="1" x14ac:dyDescent="0.25">
      <c r="A327" s="237"/>
      <c r="B327" s="239"/>
      <c r="C327" s="241"/>
      <c r="D327" s="237"/>
      <c r="E327" s="239"/>
      <c r="F327" s="241"/>
      <c r="G327" s="237"/>
      <c r="H327" s="239"/>
      <c r="I327" s="241"/>
      <c r="J327" s="237"/>
      <c r="K327" s="239"/>
      <c r="L327" s="241"/>
      <c r="M327" s="237"/>
      <c r="N327" s="239"/>
      <c r="O327" s="241"/>
      <c r="P327" s="166">
        <f t="shared" si="11"/>
        <v>0</v>
      </c>
    </row>
    <row r="328" spans="1:17" ht="15" customHeight="1" x14ac:dyDescent="0.25">
      <c r="A328" s="175"/>
      <c r="B328" s="174"/>
      <c r="C328" s="173"/>
      <c r="D328" s="175"/>
      <c r="E328" s="174"/>
      <c r="F328" s="173"/>
      <c r="G328" s="175"/>
      <c r="H328" s="174"/>
      <c r="I328" s="173"/>
      <c r="J328" s="175"/>
      <c r="K328" s="174"/>
      <c r="L328" s="173"/>
      <c r="M328" s="175"/>
      <c r="N328" s="174"/>
      <c r="O328" s="173"/>
      <c r="P328" s="166"/>
      <c r="Q328" s="166">
        <f>SUM(P266:P327)</f>
        <v>6.1120000000000001</v>
      </c>
    </row>
    <row r="329" spans="1:17" ht="15" customHeight="1" x14ac:dyDescent="0.25">
      <c r="A329" s="236" t="s">
        <v>1604</v>
      </c>
      <c r="B329" s="238">
        <v>0</v>
      </c>
      <c r="C329" s="240">
        <v>0.15</v>
      </c>
      <c r="D329" s="236" t="s">
        <v>1603</v>
      </c>
      <c r="E329" s="238">
        <v>0</v>
      </c>
      <c r="F329" s="240">
        <v>0.2</v>
      </c>
      <c r="G329" s="236" t="s">
        <v>1024</v>
      </c>
      <c r="H329" s="238">
        <v>0</v>
      </c>
      <c r="I329" s="240">
        <v>0.21</v>
      </c>
      <c r="J329" s="236" t="s">
        <v>659</v>
      </c>
      <c r="K329" s="238">
        <v>0.72</v>
      </c>
      <c r="L329" s="240">
        <v>0.19</v>
      </c>
      <c r="M329" s="236" t="s">
        <v>294</v>
      </c>
      <c r="N329" s="238">
        <v>0.72</v>
      </c>
      <c r="O329" s="240">
        <v>0.24</v>
      </c>
      <c r="P329" s="166">
        <f t="shared" ref="P329:P360" si="12">(C329+F329+I329+L329+O329)/5</f>
        <v>0.19800000000000001</v>
      </c>
    </row>
    <row r="330" spans="1:17" ht="15" customHeight="1" x14ac:dyDescent="0.25">
      <c r="A330" s="237"/>
      <c r="B330" s="239"/>
      <c r="C330" s="241"/>
      <c r="D330" s="237"/>
      <c r="E330" s="239"/>
      <c r="F330" s="241"/>
      <c r="G330" s="237"/>
      <c r="H330" s="239"/>
      <c r="I330" s="241"/>
      <c r="J330" s="237"/>
      <c r="K330" s="239"/>
      <c r="L330" s="241"/>
      <c r="M330" s="237"/>
      <c r="N330" s="239"/>
      <c r="O330" s="241"/>
      <c r="P330" s="166">
        <f t="shared" si="12"/>
        <v>0</v>
      </c>
    </row>
    <row r="331" spans="1:17" ht="15" customHeight="1" x14ac:dyDescent="0.25">
      <c r="A331" s="236" t="s">
        <v>1602</v>
      </c>
      <c r="B331" s="238">
        <v>0</v>
      </c>
      <c r="C331" s="240">
        <v>0.16</v>
      </c>
      <c r="D331" s="236" t="s">
        <v>1601</v>
      </c>
      <c r="E331" s="238">
        <v>0</v>
      </c>
      <c r="F331" s="240">
        <v>0.21</v>
      </c>
      <c r="G331" s="236" t="s">
        <v>1023</v>
      </c>
      <c r="H331" s="238">
        <v>0</v>
      </c>
      <c r="I331" s="240">
        <v>0.19</v>
      </c>
      <c r="J331" s="236" t="s">
        <v>658</v>
      </c>
      <c r="K331" s="238">
        <v>0.72</v>
      </c>
      <c r="L331" s="240">
        <v>0.15</v>
      </c>
      <c r="M331" s="236" t="s">
        <v>293</v>
      </c>
      <c r="N331" s="238">
        <v>0.72</v>
      </c>
      <c r="O331" s="240">
        <v>0.22</v>
      </c>
      <c r="P331" s="166">
        <f t="shared" si="12"/>
        <v>0.186</v>
      </c>
    </row>
    <row r="332" spans="1:17" ht="15" customHeight="1" x14ac:dyDescent="0.25">
      <c r="A332" s="237"/>
      <c r="B332" s="239"/>
      <c r="C332" s="241"/>
      <c r="D332" s="237"/>
      <c r="E332" s="239"/>
      <c r="F332" s="241"/>
      <c r="G332" s="237"/>
      <c r="H332" s="239"/>
      <c r="I332" s="241"/>
      <c r="J332" s="237"/>
      <c r="K332" s="239"/>
      <c r="L332" s="241"/>
      <c r="M332" s="237"/>
      <c r="N332" s="239"/>
      <c r="O332" s="241"/>
      <c r="P332" s="166">
        <f t="shared" si="12"/>
        <v>0</v>
      </c>
    </row>
    <row r="333" spans="1:17" ht="15" customHeight="1" x14ac:dyDescent="0.25">
      <c r="A333" s="236" t="s">
        <v>1600</v>
      </c>
      <c r="B333" s="238">
        <v>0</v>
      </c>
      <c r="C333" s="240">
        <v>0.18</v>
      </c>
      <c r="D333" s="236" t="s">
        <v>1599</v>
      </c>
      <c r="E333" s="238">
        <v>0</v>
      </c>
      <c r="F333" s="240">
        <v>0.21</v>
      </c>
      <c r="G333" s="236" t="s">
        <v>1022</v>
      </c>
      <c r="H333" s="238">
        <v>0</v>
      </c>
      <c r="I333" s="240">
        <v>0.2</v>
      </c>
      <c r="J333" s="236" t="s">
        <v>657</v>
      </c>
      <c r="K333" s="238">
        <v>0.72</v>
      </c>
      <c r="L333" s="240">
        <v>0.18</v>
      </c>
      <c r="M333" s="236" t="s">
        <v>292</v>
      </c>
      <c r="N333" s="238">
        <v>0.72</v>
      </c>
      <c r="O333" s="240">
        <v>0.26</v>
      </c>
      <c r="P333" s="166">
        <f t="shared" si="12"/>
        <v>0.20600000000000002</v>
      </c>
    </row>
    <row r="334" spans="1:17" ht="15" customHeight="1" x14ac:dyDescent="0.25">
      <c r="A334" s="237"/>
      <c r="B334" s="239"/>
      <c r="C334" s="241"/>
      <c r="D334" s="237"/>
      <c r="E334" s="239"/>
      <c r="F334" s="241"/>
      <c r="G334" s="237"/>
      <c r="H334" s="239"/>
      <c r="I334" s="241"/>
      <c r="J334" s="237"/>
      <c r="K334" s="239"/>
      <c r="L334" s="241"/>
      <c r="M334" s="237"/>
      <c r="N334" s="239"/>
      <c r="O334" s="241"/>
      <c r="P334" s="166">
        <f t="shared" si="12"/>
        <v>0</v>
      </c>
    </row>
    <row r="335" spans="1:17" ht="15" customHeight="1" x14ac:dyDescent="0.25">
      <c r="A335" s="236" t="s">
        <v>1598</v>
      </c>
      <c r="B335" s="238">
        <v>0</v>
      </c>
      <c r="C335" s="240">
        <v>0.2</v>
      </c>
      <c r="D335" s="236" t="s">
        <v>1597</v>
      </c>
      <c r="E335" s="238">
        <v>0</v>
      </c>
      <c r="F335" s="240">
        <v>0.2</v>
      </c>
      <c r="G335" s="236" t="s">
        <v>1021</v>
      </c>
      <c r="H335" s="238">
        <v>0</v>
      </c>
      <c r="I335" s="240">
        <v>0.11</v>
      </c>
      <c r="J335" s="236" t="s">
        <v>656</v>
      </c>
      <c r="K335" s="238">
        <v>0.72</v>
      </c>
      <c r="L335" s="240">
        <v>0.18</v>
      </c>
      <c r="M335" s="236" t="s">
        <v>291</v>
      </c>
      <c r="N335" s="238">
        <v>0.72</v>
      </c>
      <c r="O335" s="240">
        <v>0.24</v>
      </c>
      <c r="P335" s="166">
        <f t="shared" si="12"/>
        <v>0.186</v>
      </c>
    </row>
    <row r="336" spans="1:17" ht="15" customHeight="1" x14ac:dyDescent="0.25">
      <c r="A336" s="237"/>
      <c r="B336" s="239"/>
      <c r="C336" s="241"/>
      <c r="D336" s="237"/>
      <c r="E336" s="239"/>
      <c r="F336" s="241"/>
      <c r="G336" s="237"/>
      <c r="H336" s="239"/>
      <c r="I336" s="241"/>
      <c r="J336" s="237"/>
      <c r="K336" s="239"/>
      <c r="L336" s="241"/>
      <c r="M336" s="237"/>
      <c r="N336" s="239"/>
      <c r="O336" s="241"/>
      <c r="P336" s="166">
        <f t="shared" si="12"/>
        <v>0</v>
      </c>
    </row>
    <row r="337" spans="1:16" ht="15" customHeight="1" x14ac:dyDescent="0.25">
      <c r="A337" s="236" t="s">
        <v>1596</v>
      </c>
      <c r="B337" s="238">
        <v>0</v>
      </c>
      <c r="C337" s="240">
        <v>0.21</v>
      </c>
      <c r="D337" s="236" t="s">
        <v>1595</v>
      </c>
      <c r="E337" s="238">
        <v>0</v>
      </c>
      <c r="F337" s="240">
        <v>0.21</v>
      </c>
      <c r="G337" s="236" t="s">
        <v>1020</v>
      </c>
      <c r="H337" s="238">
        <v>0</v>
      </c>
      <c r="I337" s="240">
        <v>0.22</v>
      </c>
      <c r="J337" s="236" t="s">
        <v>655</v>
      </c>
      <c r="K337" s="238">
        <v>0.72</v>
      </c>
      <c r="L337" s="240">
        <v>0.19</v>
      </c>
      <c r="M337" s="236" t="s">
        <v>290</v>
      </c>
      <c r="N337" s="238">
        <v>0.72</v>
      </c>
      <c r="O337" s="240">
        <v>0.24</v>
      </c>
      <c r="P337" s="166">
        <f t="shared" si="12"/>
        <v>0.21400000000000002</v>
      </c>
    </row>
    <row r="338" spans="1:16" ht="15" customHeight="1" x14ac:dyDescent="0.25">
      <c r="A338" s="237"/>
      <c r="B338" s="239"/>
      <c r="C338" s="241"/>
      <c r="D338" s="237"/>
      <c r="E338" s="239"/>
      <c r="F338" s="241"/>
      <c r="G338" s="237"/>
      <c r="H338" s="239"/>
      <c r="I338" s="241"/>
      <c r="J338" s="237"/>
      <c r="K338" s="239"/>
      <c r="L338" s="241"/>
      <c r="M338" s="237"/>
      <c r="N338" s="239"/>
      <c r="O338" s="241"/>
      <c r="P338" s="166">
        <f t="shared" si="12"/>
        <v>0</v>
      </c>
    </row>
    <row r="339" spans="1:16" ht="15" customHeight="1" x14ac:dyDescent="0.25">
      <c r="A339" s="236" t="s">
        <v>1594</v>
      </c>
      <c r="B339" s="238">
        <v>0</v>
      </c>
      <c r="C339" s="240">
        <v>0.21</v>
      </c>
      <c r="D339" s="236" t="s">
        <v>1593</v>
      </c>
      <c r="E339" s="238">
        <v>0</v>
      </c>
      <c r="F339" s="240">
        <v>0.2</v>
      </c>
      <c r="G339" s="236" t="s">
        <v>1019</v>
      </c>
      <c r="H339" s="238">
        <v>0</v>
      </c>
      <c r="I339" s="240">
        <v>0.24</v>
      </c>
      <c r="J339" s="236" t="s">
        <v>654</v>
      </c>
      <c r="K339" s="238">
        <v>0.72</v>
      </c>
      <c r="L339" s="240">
        <v>0.18</v>
      </c>
      <c r="M339" s="236" t="s">
        <v>289</v>
      </c>
      <c r="N339" s="238">
        <v>0.72</v>
      </c>
      <c r="O339" s="240">
        <v>0.22</v>
      </c>
      <c r="P339" s="166">
        <f t="shared" si="12"/>
        <v>0.21000000000000002</v>
      </c>
    </row>
    <row r="340" spans="1:16" ht="15" customHeight="1" x14ac:dyDescent="0.25">
      <c r="A340" s="237"/>
      <c r="B340" s="239"/>
      <c r="C340" s="241"/>
      <c r="D340" s="237"/>
      <c r="E340" s="239"/>
      <c r="F340" s="241"/>
      <c r="G340" s="237"/>
      <c r="H340" s="239"/>
      <c r="I340" s="241"/>
      <c r="J340" s="237"/>
      <c r="K340" s="239"/>
      <c r="L340" s="241"/>
      <c r="M340" s="237"/>
      <c r="N340" s="239"/>
      <c r="O340" s="241"/>
      <c r="P340" s="166">
        <f t="shared" si="12"/>
        <v>0</v>
      </c>
    </row>
    <row r="341" spans="1:16" ht="15" customHeight="1" x14ac:dyDescent="0.25">
      <c r="A341" s="236" t="s">
        <v>1592</v>
      </c>
      <c r="B341" s="238">
        <v>0</v>
      </c>
      <c r="C341" s="240">
        <v>0.2</v>
      </c>
      <c r="D341" s="236" t="s">
        <v>1591</v>
      </c>
      <c r="E341" s="238">
        <v>0</v>
      </c>
      <c r="F341" s="240">
        <v>0.21</v>
      </c>
      <c r="G341" s="236" t="s">
        <v>1018</v>
      </c>
      <c r="H341" s="238">
        <v>0</v>
      </c>
      <c r="I341" s="240">
        <v>0.25</v>
      </c>
      <c r="J341" s="236" t="s">
        <v>653</v>
      </c>
      <c r="K341" s="238">
        <v>0.72</v>
      </c>
      <c r="L341" s="240">
        <v>0.19</v>
      </c>
      <c r="M341" s="236" t="s">
        <v>288</v>
      </c>
      <c r="N341" s="238">
        <v>0.72</v>
      </c>
      <c r="O341" s="240">
        <v>0.2</v>
      </c>
      <c r="P341" s="166">
        <f t="shared" si="12"/>
        <v>0.21000000000000002</v>
      </c>
    </row>
    <row r="342" spans="1:16" ht="15" customHeight="1" x14ac:dyDescent="0.25">
      <c r="A342" s="237"/>
      <c r="B342" s="239"/>
      <c r="C342" s="241"/>
      <c r="D342" s="237"/>
      <c r="E342" s="239"/>
      <c r="F342" s="241"/>
      <c r="G342" s="237"/>
      <c r="H342" s="239"/>
      <c r="I342" s="241"/>
      <c r="J342" s="237"/>
      <c r="K342" s="239"/>
      <c r="L342" s="241"/>
      <c r="M342" s="237"/>
      <c r="N342" s="239"/>
      <c r="O342" s="241"/>
      <c r="P342" s="166">
        <f t="shared" si="12"/>
        <v>0</v>
      </c>
    </row>
    <row r="343" spans="1:16" ht="15" customHeight="1" x14ac:dyDescent="0.25">
      <c r="A343" s="236" t="s">
        <v>1590</v>
      </c>
      <c r="B343" s="238">
        <v>0</v>
      </c>
      <c r="C343" s="240">
        <v>0.15</v>
      </c>
      <c r="D343" s="236" t="s">
        <v>1589</v>
      </c>
      <c r="E343" s="238">
        <v>0</v>
      </c>
      <c r="F343" s="240">
        <v>0.12</v>
      </c>
      <c r="G343" s="236" t="s">
        <v>1017</v>
      </c>
      <c r="H343" s="238">
        <v>0</v>
      </c>
      <c r="I343" s="240">
        <v>0.23</v>
      </c>
      <c r="J343" s="236" t="s">
        <v>652</v>
      </c>
      <c r="K343" s="238">
        <v>0.72</v>
      </c>
      <c r="L343" s="240">
        <v>0.18</v>
      </c>
      <c r="M343" s="236" t="s">
        <v>287</v>
      </c>
      <c r="N343" s="238">
        <v>0.72</v>
      </c>
      <c r="O343" s="240">
        <v>0.23</v>
      </c>
      <c r="P343" s="166">
        <f t="shared" si="12"/>
        <v>0.182</v>
      </c>
    </row>
    <row r="344" spans="1:16" ht="15" customHeight="1" x14ac:dyDescent="0.25">
      <c r="A344" s="237"/>
      <c r="B344" s="239"/>
      <c r="C344" s="241"/>
      <c r="D344" s="237"/>
      <c r="E344" s="239"/>
      <c r="F344" s="241"/>
      <c r="G344" s="237"/>
      <c r="H344" s="239"/>
      <c r="I344" s="241"/>
      <c r="J344" s="237"/>
      <c r="K344" s="239"/>
      <c r="L344" s="241"/>
      <c r="M344" s="237"/>
      <c r="N344" s="239"/>
      <c r="O344" s="241"/>
      <c r="P344" s="166">
        <f t="shared" si="12"/>
        <v>0</v>
      </c>
    </row>
    <row r="345" spans="1:16" ht="15" customHeight="1" x14ac:dyDescent="0.25">
      <c r="A345" s="236" t="s">
        <v>1588</v>
      </c>
      <c r="B345" s="238">
        <v>0</v>
      </c>
      <c r="C345" s="240">
        <v>0.17</v>
      </c>
      <c r="D345" s="236" t="s">
        <v>1587</v>
      </c>
      <c r="E345" s="238">
        <v>0</v>
      </c>
      <c r="F345" s="240">
        <v>0.12</v>
      </c>
      <c r="G345" s="236" t="s">
        <v>1016</v>
      </c>
      <c r="H345" s="238">
        <v>0</v>
      </c>
      <c r="I345" s="240">
        <v>0.18</v>
      </c>
      <c r="J345" s="236" t="s">
        <v>651</v>
      </c>
      <c r="K345" s="238">
        <v>0.72</v>
      </c>
      <c r="L345" s="240">
        <v>0.17</v>
      </c>
      <c r="M345" s="236" t="s">
        <v>286</v>
      </c>
      <c r="N345" s="238">
        <v>0.72</v>
      </c>
      <c r="O345" s="240">
        <v>0.19</v>
      </c>
      <c r="P345" s="166">
        <f t="shared" si="12"/>
        <v>0.16600000000000001</v>
      </c>
    </row>
    <row r="346" spans="1:16" ht="15" customHeight="1" x14ac:dyDescent="0.25">
      <c r="A346" s="237"/>
      <c r="B346" s="239"/>
      <c r="C346" s="241"/>
      <c r="D346" s="237"/>
      <c r="E346" s="239"/>
      <c r="F346" s="241"/>
      <c r="G346" s="237"/>
      <c r="H346" s="239"/>
      <c r="I346" s="241"/>
      <c r="J346" s="237"/>
      <c r="K346" s="239"/>
      <c r="L346" s="241"/>
      <c r="M346" s="237"/>
      <c r="N346" s="239"/>
      <c r="O346" s="241"/>
      <c r="P346" s="166">
        <f t="shared" si="12"/>
        <v>0</v>
      </c>
    </row>
    <row r="347" spans="1:16" ht="15" customHeight="1" x14ac:dyDescent="0.25">
      <c r="A347" s="236" t="s">
        <v>1586</v>
      </c>
      <c r="B347" s="238">
        <v>0</v>
      </c>
      <c r="C347" s="240">
        <v>0.16</v>
      </c>
      <c r="D347" s="236" t="s">
        <v>1585</v>
      </c>
      <c r="E347" s="238">
        <v>0</v>
      </c>
      <c r="F347" s="240">
        <v>0.08</v>
      </c>
      <c r="G347" s="236" t="s">
        <v>1015</v>
      </c>
      <c r="H347" s="238">
        <v>0</v>
      </c>
      <c r="I347" s="240">
        <v>0.19</v>
      </c>
      <c r="J347" s="236" t="s">
        <v>650</v>
      </c>
      <c r="K347" s="238">
        <v>0.72</v>
      </c>
      <c r="L347" s="240">
        <v>0.22</v>
      </c>
      <c r="M347" s="236" t="s">
        <v>285</v>
      </c>
      <c r="N347" s="238">
        <v>0.72</v>
      </c>
      <c r="O347" s="240">
        <v>0.16</v>
      </c>
      <c r="P347" s="166">
        <f t="shared" si="12"/>
        <v>0.16200000000000001</v>
      </c>
    </row>
    <row r="348" spans="1:16" ht="15" customHeight="1" x14ac:dyDescent="0.25">
      <c r="A348" s="237"/>
      <c r="B348" s="239"/>
      <c r="C348" s="241"/>
      <c r="D348" s="237"/>
      <c r="E348" s="239"/>
      <c r="F348" s="241"/>
      <c r="G348" s="237"/>
      <c r="H348" s="239"/>
      <c r="I348" s="241"/>
      <c r="J348" s="237"/>
      <c r="K348" s="239"/>
      <c r="L348" s="241"/>
      <c r="M348" s="237"/>
      <c r="N348" s="239"/>
      <c r="O348" s="241"/>
      <c r="P348" s="166">
        <f t="shared" si="12"/>
        <v>0</v>
      </c>
    </row>
    <row r="349" spans="1:16" ht="15" customHeight="1" x14ac:dyDescent="0.25">
      <c r="A349" s="236" t="s">
        <v>1584</v>
      </c>
      <c r="B349" s="238">
        <v>0</v>
      </c>
      <c r="C349" s="240">
        <v>0.1</v>
      </c>
      <c r="D349" s="236" t="s">
        <v>1583</v>
      </c>
      <c r="E349" s="238">
        <v>0</v>
      </c>
      <c r="F349" s="240">
        <v>0.12</v>
      </c>
      <c r="G349" s="236" t="s">
        <v>1014</v>
      </c>
      <c r="H349" s="238">
        <v>0</v>
      </c>
      <c r="I349" s="240">
        <v>0.2</v>
      </c>
      <c r="J349" s="236" t="s">
        <v>649</v>
      </c>
      <c r="K349" s="238">
        <v>0.72</v>
      </c>
      <c r="L349" s="240">
        <v>0.21</v>
      </c>
      <c r="M349" s="236" t="s">
        <v>284</v>
      </c>
      <c r="N349" s="238">
        <v>0.72</v>
      </c>
      <c r="O349" s="240">
        <v>0.23</v>
      </c>
      <c r="P349" s="166">
        <f t="shared" si="12"/>
        <v>0.17199999999999999</v>
      </c>
    </row>
    <row r="350" spans="1:16" ht="15" customHeight="1" x14ac:dyDescent="0.25">
      <c r="A350" s="237"/>
      <c r="B350" s="239"/>
      <c r="C350" s="241"/>
      <c r="D350" s="237"/>
      <c r="E350" s="239"/>
      <c r="F350" s="241"/>
      <c r="G350" s="237"/>
      <c r="H350" s="239"/>
      <c r="I350" s="241"/>
      <c r="J350" s="237"/>
      <c r="K350" s="239"/>
      <c r="L350" s="241"/>
      <c r="M350" s="237"/>
      <c r="N350" s="239"/>
      <c r="O350" s="241"/>
      <c r="P350" s="166">
        <f t="shared" si="12"/>
        <v>0</v>
      </c>
    </row>
    <row r="351" spans="1:16" ht="15" customHeight="1" x14ac:dyDescent="0.25">
      <c r="A351" s="236" t="s">
        <v>1582</v>
      </c>
      <c r="B351" s="238">
        <v>0</v>
      </c>
      <c r="C351" s="240">
        <v>0.13</v>
      </c>
      <c r="D351" s="236" t="s">
        <v>1581</v>
      </c>
      <c r="E351" s="238">
        <v>0</v>
      </c>
      <c r="F351" s="240">
        <v>0.15</v>
      </c>
      <c r="G351" s="236" t="s">
        <v>1013</v>
      </c>
      <c r="H351" s="238">
        <v>0</v>
      </c>
      <c r="I351" s="240">
        <v>0.22</v>
      </c>
      <c r="J351" s="236" t="s">
        <v>648</v>
      </c>
      <c r="K351" s="238">
        <v>0.72</v>
      </c>
      <c r="L351" s="240">
        <v>0.12</v>
      </c>
      <c r="M351" s="236" t="s">
        <v>283</v>
      </c>
      <c r="N351" s="238">
        <v>0.72</v>
      </c>
      <c r="O351" s="240">
        <v>0.24</v>
      </c>
      <c r="P351" s="166">
        <f t="shared" si="12"/>
        <v>0.17199999999999999</v>
      </c>
    </row>
    <row r="352" spans="1:16" ht="15" customHeight="1" x14ac:dyDescent="0.25">
      <c r="A352" s="237"/>
      <c r="B352" s="239"/>
      <c r="C352" s="241"/>
      <c r="D352" s="237"/>
      <c r="E352" s="239"/>
      <c r="F352" s="241"/>
      <c r="G352" s="237"/>
      <c r="H352" s="239"/>
      <c r="I352" s="241"/>
      <c r="J352" s="237"/>
      <c r="K352" s="239"/>
      <c r="L352" s="241"/>
      <c r="M352" s="237"/>
      <c r="N352" s="239"/>
      <c r="O352" s="241"/>
      <c r="P352" s="166">
        <f t="shared" si="12"/>
        <v>0</v>
      </c>
    </row>
    <row r="353" spans="1:16" ht="15" customHeight="1" x14ac:dyDescent="0.25">
      <c r="A353" s="236" t="s">
        <v>1580</v>
      </c>
      <c r="B353" s="238">
        <v>0</v>
      </c>
      <c r="C353" s="240">
        <v>0.2</v>
      </c>
      <c r="D353" s="236" t="s">
        <v>1579</v>
      </c>
      <c r="E353" s="238">
        <v>0</v>
      </c>
      <c r="F353" s="240">
        <v>0.17</v>
      </c>
      <c r="G353" s="236" t="s">
        <v>1012</v>
      </c>
      <c r="H353" s="238">
        <v>0</v>
      </c>
      <c r="I353" s="240">
        <v>0.18</v>
      </c>
      <c r="J353" s="236" t="s">
        <v>647</v>
      </c>
      <c r="K353" s="238">
        <v>0.72</v>
      </c>
      <c r="L353" s="240">
        <v>0.2</v>
      </c>
      <c r="M353" s="236" t="s">
        <v>282</v>
      </c>
      <c r="N353" s="238">
        <v>0.72</v>
      </c>
      <c r="O353" s="240">
        <v>0.23</v>
      </c>
      <c r="P353" s="166">
        <f t="shared" si="12"/>
        <v>0.19600000000000001</v>
      </c>
    </row>
    <row r="354" spans="1:16" ht="15" customHeight="1" x14ac:dyDescent="0.25">
      <c r="A354" s="237"/>
      <c r="B354" s="239"/>
      <c r="C354" s="241"/>
      <c r="D354" s="237"/>
      <c r="E354" s="239"/>
      <c r="F354" s="241"/>
      <c r="G354" s="237"/>
      <c r="H354" s="239"/>
      <c r="I354" s="241"/>
      <c r="J354" s="237"/>
      <c r="K354" s="239"/>
      <c r="L354" s="241"/>
      <c r="M354" s="237"/>
      <c r="N354" s="239"/>
      <c r="O354" s="241"/>
      <c r="P354" s="166">
        <f t="shared" si="12"/>
        <v>0</v>
      </c>
    </row>
    <row r="355" spans="1:16" ht="15" customHeight="1" x14ac:dyDescent="0.25">
      <c r="A355" s="236" t="s">
        <v>1578</v>
      </c>
      <c r="B355" s="238">
        <v>0</v>
      </c>
      <c r="C355" s="240">
        <v>0.22</v>
      </c>
      <c r="D355" s="236" t="s">
        <v>1577</v>
      </c>
      <c r="E355" s="238">
        <v>0</v>
      </c>
      <c r="F355" s="240">
        <v>0.2</v>
      </c>
      <c r="G355" s="236" t="s">
        <v>1011</v>
      </c>
      <c r="H355" s="238">
        <v>0</v>
      </c>
      <c r="I355" s="240">
        <v>0.2</v>
      </c>
      <c r="J355" s="236" t="s">
        <v>646</v>
      </c>
      <c r="K355" s="238">
        <v>0.72</v>
      </c>
      <c r="L355" s="240">
        <v>0.21</v>
      </c>
      <c r="M355" s="236" t="s">
        <v>281</v>
      </c>
      <c r="N355" s="238">
        <v>0.72</v>
      </c>
      <c r="O355" s="240">
        <v>0.23</v>
      </c>
      <c r="P355" s="166">
        <f t="shared" si="12"/>
        <v>0.21200000000000002</v>
      </c>
    </row>
    <row r="356" spans="1:16" ht="15" customHeight="1" x14ac:dyDescent="0.25">
      <c r="A356" s="237"/>
      <c r="B356" s="239"/>
      <c r="C356" s="241"/>
      <c r="D356" s="237"/>
      <c r="E356" s="239"/>
      <c r="F356" s="241"/>
      <c r="G356" s="237"/>
      <c r="H356" s="239"/>
      <c r="I356" s="241"/>
      <c r="J356" s="237"/>
      <c r="K356" s="239"/>
      <c r="L356" s="241"/>
      <c r="M356" s="237"/>
      <c r="N356" s="239"/>
      <c r="O356" s="241"/>
      <c r="P356" s="166">
        <f t="shared" si="12"/>
        <v>0</v>
      </c>
    </row>
    <row r="357" spans="1:16" ht="15" customHeight="1" x14ac:dyDescent="0.25">
      <c r="A357" s="236" t="s">
        <v>1576</v>
      </c>
      <c r="B357" s="238">
        <v>0</v>
      </c>
      <c r="C357" s="240">
        <v>0.2</v>
      </c>
      <c r="D357" s="236" t="s">
        <v>1575</v>
      </c>
      <c r="E357" s="238">
        <v>0</v>
      </c>
      <c r="F357" s="240">
        <v>0.18</v>
      </c>
      <c r="G357" s="236" t="s">
        <v>1010</v>
      </c>
      <c r="H357" s="238">
        <v>0</v>
      </c>
      <c r="I357" s="240">
        <v>0.1</v>
      </c>
      <c r="J357" s="236" t="s">
        <v>645</v>
      </c>
      <c r="K357" s="238">
        <v>0.72</v>
      </c>
      <c r="L357" s="240">
        <v>0.2</v>
      </c>
      <c r="M357" s="236" t="s">
        <v>280</v>
      </c>
      <c r="N357" s="238">
        <v>0.72</v>
      </c>
      <c r="O357" s="240">
        <v>0.24</v>
      </c>
      <c r="P357" s="166">
        <f t="shared" si="12"/>
        <v>0.184</v>
      </c>
    </row>
    <row r="358" spans="1:16" ht="15" customHeight="1" x14ac:dyDescent="0.25">
      <c r="A358" s="237"/>
      <c r="B358" s="239"/>
      <c r="C358" s="241"/>
      <c r="D358" s="237"/>
      <c r="E358" s="239"/>
      <c r="F358" s="241"/>
      <c r="G358" s="237"/>
      <c r="H358" s="239"/>
      <c r="I358" s="241"/>
      <c r="J358" s="237"/>
      <c r="K358" s="239"/>
      <c r="L358" s="241"/>
      <c r="M358" s="237"/>
      <c r="N358" s="239"/>
      <c r="O358" s="241"/>
      <c r="P358" s="166">
        <f t="shared" si="12"/>
        <v>0</v>
      </c>
    </row>
    <row r="359" spans="1:16" ht="15" customHeight="1" x14ac:dyDescent="0.25">
      <c r="A359" s="236" t="s">
        <v>1574</v>
      </c>
      <c r="B359" s="238">
        <v>0</v>
      </c>
      <c r="C359" s="240">
        <v>0.2</v>
      </c>
      <c r="D359" s="236" t="s">
        <v>1573</v>
      </c>
      <c r="E359" s="238">
        <v>0</v>
      </c>
      <c r="F359" s="240">
        <v>0.15</v>
      </c>
      <c r="G359" s="236" t="s">
        <v>1009</v>
      </c>
      <c r="H359" s="238">
        <v>0</v>
      </c>
      <c r="I359" s="240">
        <v>0.2</v>
      </c>
      <c r="J359" s="236" t="s">
        <v>644</v>
      </c>
      <c r="K359" s="238">
        <v>0.72</v>
      </c>
      <c r="L359" s="240">
        <v>0.22</v>
      </c>
      <c r="M359" s="236" t="s">
        <v>279</v>
      </c>
      <c r="N359" s="238">
        <v>0.72</v>
      </c>
      <c r="O359" s="240">
        <v>0.24</v>
      </c>
      <c r="P359" s="166">
        <f t="shared" si="12"/>
        <v>0.20200000000000001</v>
      </c>
    </row>
    <row r="360" spans="1:16" ht="15" customHeight="1" x14ac:dyDescent="0.25">
      <c r="A360" s="237"/>
      <c r="B360" s="239"/>
      <c r="C360" s="241"/>
      <c r="D360" s="237"/>
      <c r="E360" s="239"/>
      <c r="F360" s="241"/>
      <c r="G360" s="237"/>
      <c r="H360" s="239"/>
      <c r="I360" s="241"/>
      <c r="J360" s="237"/>
      <c r="K360" s="239"/>
      <c r="L360" s="241"/>
      <c r="M360" s="237"/>
      <c r="N360" s="239"/>
      <c r="O360" s="241"/>
      <c r="P360" s="166">
        <f t="shared" si="12"/>
        <v>0</v>
      </c>
    </row>
    <row r="361" spans="1:16" ht="15" customHeight="1" x14ac:dyDescent="0.25">
      <c r="A361" s="236" t="s">
        <v>1572</v>
      </c>
      <c r="B361" s="238">
        <v>0</v>
      </c>
      <c r="C361" s="240">
        <v>0.22</v>
      </c>
      <c r="D361" s="236" t="s">
        <v>1571</v>
      </c>
      <c r="E361" s="238">
        <v>0</v>
      </c>
      <c r="F361" s="240">
        <v>0.14000000000000001</v>
      </c>
      <c r="G361" s="236" t="s">
        <v>1008</v>
      </c>
      <c r="H361" s="238">
        <v>0</v>
      </c>
      <c r="I361" s="240">
        <v>0.23</v>
      </c>
      <c r="J361" s="236" t="s">
        <v>643</v>
      </c>
      <c r="K361" s="238">
        <v>0.72</v>
      </c>
      <c r="L361" s="240">
        <v>0.22</v>
      </c>
      <c r="M361" s="236" t="s">
        <v>278</v>
      </c>
      <c r="N361" s="238">
        <v>0.72</v>
      </c>
      <c r="O361" s="240">
        <v>0.25</v>
      </c>
      <c r="P361" s="166">
        <f t="shared" ref="P361:P388" si="13">(C361+F361+I361+L361+O361)/5</f>
        <v>0.21200000000000002</v>
      </c>
    </row>
    <row r="362" spans="1:16" ht="15" customHeight="1" x14ac:dyDescent="0.25">
      <c r="A362" s="237"/>
      <c r="B362" s="239"/>
      <c r="C362" s="241"/>
      <c r="D362" s="237"/>
      <c r="E362" s="239"/>
      <c r="F362" s="241"/>
      <c r="G362" s="237"/>
      <c r="H362" s="239"/>
      <c r="I362" s="241"/>
      <c r="J362" s="237"/>
      <c r="K362" s="239"/>
      <c r="L362" s="241"/>
      <c r="M362" s="237"/>
      <c r="N362" s="239"/>
      <c r="O362" s="241"/>
      <c r="P362" s="166">
        <f t="shared" si="13"/>
        <v>0</v>
      </c>
    </row>
    <row r="363" spans="1:16" ht="15" customHeight="1" x14ac:dyDescent="0.25">
      <c r="A363" s="236" t="s">
        <v>1570</v>
      </c>
      <c r="B363" s="238">
        <v>0</v>
      </c>
      <c r="C363" s="240">
        <v>0.18</v>
      </c>
      <c r="D363" s="236" t="s">
        <v>1569</v>
      </c>
      <c r="E363" s="238">
        <v>0</v>
      </c>
      <c r="F363" s="240">
        <v>0.22</v>
      </c>
      <c r="G363" s="236" t="s">
        <v>1007</v>
      </c>
      <c r="H363" s="238">
        <v>0</v>
      </c>
      <c r="I363" s="240">
        <v>0.22</v>
      </c>
      <c r="J363" s="236" t="s">
        <v>642</v>
      </c>
      <c r="K363" s="238">
        <v>0.72</v>
      </c>
      <c r="L363" s="240">
        <v>0.22</v>
      </c>
      <c r="M363" s="236" t="s">
        <v>277</v>
      </c>
      <c r="N363" s="238">
        <v>0.72</v>
      </c>
      <c r="O363" s="240">
        <v>0.24</v>
      </c>
      <c r="P363" s="166">
        <f t="shared" si="13"/>
        <v>0.21600000000000003</v>
      </c>
    </row>
    <row r="364" spans="1:16" ht="15" customHeight="1" x14ac:dyDescent="0.25">
      <c r="A364" s="237"/>
      <c r="B364" s="239"/>
      <c r="C364" s="241"/>
      <c r="D364" s="237"/>
      <c r="E364" s="239"/>
      <c r="F364" s="241"/>
      <c r="G364" s="237"/>
      <c r="H364" s="239"/>
      <c r="I364" s="241"/>
      <c r="J364" s="237"/>
      <c r="K364" s="239"/>
      <c r="L364" s="241"/>
      <c r="M364" s="237"/>
      <c r="N364" s="239"/>
      <c r="O364" s="241"/>
      <c r="P364" s="166">
        <f t="shared" si="13"/>
        <v>0</v>
      </c>
    </row>
    <row r="365" spans="1:16" ht="15" customHeight="1" x14ac:dyDescent="0.25">
      <c r="A365" s="236" t="s">
        <v>1568</v>
      </c>
      <c r="B365" s="238">
        <v>0</v>
      </c>
      <c r="C365" s="240">
        <v>0.21</v>
      </c>
      <c r="D365" s="236" t="s">
        <v>1567</v>
      </c>
      <c r="E365" s="238">
        <v>0</v>
      </c>
      <c r="F365" s="240">
        <v>0.09</v>
      </c>
      <c r="G365" s="236" t="s">
        <v>1006</v>
      </c>
      <c r="H365" s="238">
        <v>0</v>
      </c>
      <c r="I365" s="240">
        <v>0.2</v>
      </c>
      <c r="J365" s="236" t="s">
        <v>641</v>
      </c>
      <c r="K365" s="238">
        <v>0.72</v>
      </c>
      <c r="L365" s="240">
        <v>0.22</v>
      </c>
      <c r="M365" s="236" t="s">
        <v>276</v>
      </c>
      <c r="N365" s="238">
        <v>0.72</v>
      </c>
      <c r="O365" s="240">
        <v>0.24</v>
      </c>
      <c r="P365" s="166">
        <f t="shared" si="13"/>
        <v>0.192</v>
      </c>
    </row>
    <row r="366" spans="1:16" ht="15" customHeight="1" x14ac:dyDescent="0.25">
      <c r="A366" s="237"/>
      <c r="B366" s="239"/>
      <c r="C366" s="241"/>
      <c r="D366" s="237"/>
      <c r="E366" s="239"/>
      <c r="F366" s="241"/>
      <c r="G366" s="237"/>
      <c r="H366" s="239"/>
      <c r="I366" s="241"/>
      <c r="J366" s="237"/>
      <c r="K366" s="239"/>
      <c r="L366" s="241"/>
      <c r="M366" s="237"/>
      <c r="N366" s="239"/>
      <c r="O366" s="241"/>
      <c r="P366" s="166">
        <f t="shared" si="13"/>
        <v>0</v>
      </c>
    </row>
    <row r="367" spans="1:16" ht="15" customHeight="1" x14ac:dyDescent="0.25">
      <c r="A367" s="236" t="s">
        <v>1566</v>
      </c>
      <c r="B367" s="238">
        <v>0</v>
      </c>
      <c r="C367" s="240">
        <v>0.22</v>
      </c>
      <c r="D367" s="236" t="s">
        <v>1565</v>
      </c>
      <c r="E367" s="238">
        <v>0</v>
      </c>
      <c r="F367" s="240">
        <v>0.2</v>
      </c>
      <c r="G367" s="236" t="s">
        <v>1005</v>
      </c>
      <c r="H367" s="238">
        <v>0</v>
      </c>
      <c r="I367" s="240">
        <v>0.22</v>
      </c>
      <c r="J367" s="236" t="s">
        <v>640</v>
      </c>
      <c r="K367" s="238">
        <v>0.72</v>
      </c>
      <c r="L367" s="240">
        <v>0.25</v>
      </c>
      <c r="M367" s="236" t="s">
        <v>275</v>
      </c>
      <c r="N367" s="238">
        <v>0.72</v>
      </c>
      <c r="O367" s="240">
        <v>0.23</v>
      </c>
      <c r="P367" s="166">
        <f t="shared" si="13"/>
        <v>0.22400000000000003</v>
      </c>
    </row>
    <row r="368" spans="1:16" ht="15" customHeight="1" x14ac:dyDescent="0.25">
      <c r="A368" s="237"/>
      <c r="B368" s="239"/>
      <c r="C368" s="241"/>
      <c r="D368" s="237"/>
      <c r="E368" s="239"/>
      <c r="F368" s="241"/>
      <c r="G368" s="237"/>
      <c r="H368" s="239"/>
      <c r="I368" s="241"/>
      <c r="J368" s="237"/>
      <c r="K368" s="239"/>
      <c r="L368" s="241"/>
      <c r="M368" s="237"/>
      <c r="N368" s="239"/>
      <c r="O368" s="241"/>
      <c r="P368" s="166">
        <f t="shared" si="13"/>
        <v>0</v>
      </c>
    </row>
    <row r="369" spans="1:16" ht="15" customHeight="1" x14ac:dyDescent="0.25">
      <c r="A369" s="236" t="s">
        <v>1564</v>
      </c>
      <c r="B369" s="238">
        <v>0</v>
      </c>
      <c r="C369" s="240">
        <v>0.2</v>
      </c>
      <c r="D369" s="236" t="s">
        <v>1563</v>
      </c>
      <c r="E369" s="238">
        <v>0</v>
      </c>
      <c r="F369" s="240">
        <v>0.19</v>
      </c>
      <c r="G369" s="236" t="s">
        <v>1004</v>
      </c>
      <c r="H369" s="238">
        <v>0</v>
      </c>
      <c r="I369" s="240">
        <v>0.19</v>
      </c>
      <c r="J369" s="236" t="s">
        <v>639</v>
      </c>
      <c r="K369" s="238">
        <v>0.72</v>
      </c>
      <c r="L369" s="240">
        <v>0.24</v>
      </c>
      <c r="M369" s="236" t="s">
        <v>274</v>
      </c>
      <c r="N369" s="238">
        <v>0.72</v>
      </c>
      <c r="O369" s="240">
        <v>0.24</v>
      </c>
      <c r="P369" s="166">
        <f t="shared" si="13"/>
        <v>0.21200000000000002</v>
      </c>
    </row>
    <row r="370" spans="1:16" ht="15" customHeight="1" x14ac:dyDescent="0.25">
      <c r="A370" s="237"/>
      <c r="B370" s="239"/>
      <c r="C370" s="241"/>
      <c r="D370" s="237"/>
      <c r="E370" s="239"/>
      <c r="F370" s="241"/>
      <c r="G370" s="237"/>
      <c r="H370" s="239"/>
      <c r="I370" s="241"/>
      <c r="J370" s="237"/>
      <c r="K370" s="239"/>
      <c r="L370" s="241"/>
      <c r="M370" s="237"/>
      <c r="N370" s="239"/>
      <c r="O370" s="241"/>
      <c r="P370" s="166">
        <f t="shared" si="13"/>
        <v>0</v>
      </c>
    </row>
    <row r="371" spans="1:16" ht="15" customHeight="1" x14ac:dyDescent="0.25">
      <c r="A371" s="236" t="s">
        <v>1562</v>
      </c>
      <c r="B371" s="238">
        <v>0</v>
      </c>
      <c r="C371" s="240">
        <v>0.22</v>
      </c>
      <c r="D371" s="236" t="s">
        <v>1561</v>
      </c>
      <c r="E371" s="238">
        <v>0</v>
      </c>
      <c r="F371" s="240">
        <v>0.19</v>
      </c>
      <c r="G371" s="236" t="s">
        <v>1003</v>
      </c>
      <c r="H371" s="238">
        <v>0</v>
      </c>
      <c r="I371" s="240">
        <v>0.22</v>
      </c>
      <c r="J371" s="236" t="s">
        <v>638</v>
      </c>
      <c r="K371" s="238">
        <v>0.72</v>
      </c>
      <c r="L371" s="240">
        <v>0.23</v>
      </c>
      <c r="M371" s="236" t="s">
        <v>273</v>
      </c>
      <c r="N371" s="238">
        <v>0.72</v>
      </c>
      <c r="O371" s="240">
        <v>0.24</v>
      </c>
      <c r="P371" s="166">
        <f t="shared" si="13"/>
        <v>0.22000000000000003</v>
      </c>
    </row>
    <row r="372" spans="1:16" ht="15" customHeight="1" x14ac:dyDescent="0.25">
      <c r="A372" s="237"/>
      <c r="B372" s="239"/>
      <c r="C372" s="241"/>
      <c r="D372" s="237"/>
      <c r="E372" s="239"/>
      <c r="F372" s="241"/>
      <c r="G372" s="237"/>
      <c r="H372" s="239"/>
      <c r="I372" s="241"/>
      <c r="J372" s="237"/>
      <c r="K372" s="239"/>
      <c r="L372" s="241"/>
      <c r="M372" s="237"/>
      <c r="N372" s="239"/>
      <c r="O372" s="241"/>
      <c r="P372" s="166">
        <f t="shared" si="13"/>
        <v>0</v>
      </c>
    </row>
    <row r="373" spans="1:16" ht="15" customHeight="1" x14ac:dyDescent="0.25">
      <c r="A373" s="236" t="s">
        <v>1560</v>
      </c>
      <c r="B373" s="238">
        <v>0</v>
      </c>
      <c r="C373" s="240">
        <v>0.2</v>
      </c>
      <c r="D373" s="236" t="s">
        <v>1559</v>
      </c>
      <c r="E373" s="238">
        <v>0</v>
      </c>
      <c r="F373" s="240">
        <v>0.2</v>
      </c>
      <c r="G373" s="236" t="s">
        <v>1002</v>
      </c>
      <c r="H373" s="238">
        <v>0</v>
      </c>
      <c r="I373" s="240">
        <v>0.22</v>
      </c>
      <c r="J373" s="236" t="s">
        <v>637</v>
      </c>
      <c r="K373" s="238">
        <v>0.72</v>
      </c>
      <c r="L373" s="240">
        <v>0.18</v>
      </c>
      <c r="M373" s="236" t="s">
        <v>272</v>
      </c>
      <c r="N373" s="238">
        <v>0.72</v>
      </c>
      <c r="O373" s="240">
        <v>0.21</v>
      </c>
      <c r="P373" s="166">
        <f t="shared" si="13"/>
        <v>0.20200000000000001</v>
      </c>
    </row>
    <row r="374" spans="1:16" ht="15" customHeight="1" x14ac:dyDescent="0.25">
      <c r="A374" s="237"/>
      <c r="B374" s="239"/>
      <c r="C374" s="241"/>
      <c r="D374" s="237"/>
      <c r="E374" s="239"/>
      <c r="F374" s="241"/>
      <c r="G374" s="237"/>
      <c r="H374" s="239"/>
      <c r="I374" s="241"/>
      <c r="J374" s="237"/>
      <c r="K374" s="239"/>
      <c r="L374" s="241"/>
      <c r="M374" s="237"/>
      <c r="N374" s="239"/>
      <c r="O374" s="241"/>
      <c r="P374" s="166">
        <f t="shared" si="13"/>
        <v>0</v>
      </c>
    </row>
    <row r="375" spans="1:16" ht="15" customHeight="1" x14ac:dyDescent="0.25">
      <c r="A375" s="236" t="s">
        <v>1558</v>
      </c>
      <c r="B375" s="238">
        <v>0</v>
      </c>
      <c r="C375" s="240">
        <v>0.21</v>
      </c>
      <c r="D375" s="236" t="s">
        <v>1557</v>
      </c>
      <c r="E375" s="238">
        <v>0</v>
      </c>
      <c r="F375" s="240">
        <v>0.21</v>
      </c>
      <c r="G375" s="236" t="s">
        <v>1001</v>
      </c>
      <c r="H375" s="238">
        <v>0</v>
      </c>
      <c r="I375" s="240">
        <v>0.24</v>
      </c>
      <c r="J375" s="236" t="s">
        <v>636</v>
      </c>
      <c r="K375" s="238">
        <v>0.72</v>
      </c>
      <c r="L375" s="240">
        <v>0.15</v>
      </c>
      <c r="M375" s="236" t="s">
        <v>271</v>
      </c>
      <c r="N375" s="238">
        <v>0.72</v>
      </c>
      <c r="O375" s="240">
        <v>0.21</v>
      </c>
      <c r="P375" s="166">
        <f t="shared" si="13"/>
        <v>0.20400000000000001</v>
      </c>
    </row>
    <row r="376" spans="1:16" ht="15" customHeight="1" x14ac:dyDescent="0.25">
      <c r="A376" s="237"/>
      <c r="B376" s="239"/>
      <c r="C376" s="241"/>
      <c r="D376" s="237"/>
      <c r="E376" s="239"/>
      <c r="F376" s="241"/>
      <c r="G376" s="237"/>
      <c r="H376" s="239"/>
      <c r="I376" s="241"/>
      <c r="J376" s="237"/>
      <c r="K376" s="239"/>
      <c r="L376" s="241"/>
      <c r="M376" s="237"/>
      <c r="N376" s="239"/>
      <c r="O376" s="241"/>
      <c r="P376" s="166">
        <f t="shared" si="13"/>
        <v>0</v>
      </c>
    </row>
    <row r="377" spans="1:16" ht="15" customHeight="1" x14ac:dyDescent="0.25">
      <c r="A377" s="236" t="s">
        <v>1556</v>
      </c>
      <c r="B377" s="238">
        <v>0</v>
      </c>
      <c r="C377" s="240">
        <v>0.2</v>
      </c>
      <c r="D377" s="236" t="s">
        <v>1555</v>
      </c>
      <c r="E377" s="238">
        <v>0</v>
      </c>
      <c r="F377" s="240">
        <v>0.22</v>
      </c>
      <c r="G377" s="236" t="s">
        <v>1000</v>
      </c>
      <c r="H377" s="238">
        <v>0</v>
      </c>
      <c r="I377" s="240">
        <v>0.25</v>
      </c>
      <c r="J377" s="236" t="s">
        <v>635</v>
      </c>
      <c r="K377" s="238">
        <v>0.72</v>
      </c>
      <c r="L377" s="240">
        <v>0.18</v>
      </c>
      <c r="M377" s="236" t="s">
        <v>270</v>
      </c>
      <c r="N377" s="238">
        <v>0.72</v>
      </c>
      <c r="O377" s="240">
        <v>0.21</v>
      </c>
      <c r="P377" s="166">
        <f t="shared" si="13"/>
        <v>0.21200000000000002</v>
      </c>
    </row>
    <row r="378" spans="1:16" ht="15" customHeight="1" x14ac:dyDescent="0.25">
      <c r="A378" s="237"/>
      <c r="B378" s="239"/>
      <c r="C378" s="241"/>
      <c r="D378" s="237"/>
      <c r="E378" s="239"/>
      <c r="F378" s="241"/>
      <c r="G378" s="237"/>
      <c r="H378" s="239"/>
      <c r="I378" s="241"/>
      <c r="J378" s="237"/>
      <c r="K378" s="239"/>
      <c r="L378" s="241"/>
      <c r="M378" s="237"/>
      <c r="N378" s="239"/>
      <c r="O378" s="241"/>
      <c r="P378" s="166">
        <f t="shared" si="13"/>
        <v>0</v>
      </c>
    </row>
    <row r="379" spans="1:16" ht="15" customHeight="1" x14ac:dyDescent="0.25">
      <c r="A379" s="236" t="s">
        <v>1554</v>
      </c>
      <c r="B379" s="238">
        <v>0</v>
      </c>
      <c r="C379" s="240">
        <v>0.19</v>
      </c>
      <c r="D379" s="236" t="s">
        <v>1553</v>
      </c>
      <c r="E379" s="238">
        <v>0</v>
      </c>
      <c r="F379" s="240">
        <v>0.22</v>
      </c>
      <c r="G379" s="236" t="s">
        <v>999</v>
      </c>
      <c r="H379" s="238">
        <v>0</v>
      </c>
      <c r="I379" s="240">
        <v>0.26</v>
      </c>
      <c r="J379" s="236" t="s">
        <v>634</v>
      </c>
      <c r="K379" s="238">
        <v>0.72</v>
      </c>
      <c r="L379" s="240">
        <v>0.24</v>
      </c>
      <c r="M379" s="236" t="s">
        <v>269</v>
      </c>
      <c r="N379" s="238">
        <v>0.72</v>
      </c>
      <c r="O379" s="240">
        <v>0.19</v>
      </c>
      <c r="P379" s="166">
        <f t="shared" si="13"/>
        <v>0.22000000000000003</v>
      </c>
    </row>
    <row r="380" spans="1:16" ht="15" customHeight="1" x14ac:dyDescent="0.25">
      <c r="A380" s="237"/>
      <c r="B380" s="239"/>
      <c r="C380" s="241"/>
      <c r="D380" s="237"/>
      <c r="E380" s="239"/>
      <c r="F380" s="241"/>
      <c r="G380" s="237"/>
      <c r="H380" s="239"/>
      <c r="I380" s="241"/>
      <c r="J380" s="237"/>
      <c r="K380" s="239"/>
      <c r="L380" s="241"/>
      <c r="M380" s="237"/>
      <c r="N380" s="239"/>
      <c r="O380" s="241"/>
      <c r="P380" s="166">
        <f t="shared" si="13"/>
        <v>0</v>
      </c>
    </row>
    <row r="381" spans="1:16" ht="15" customHeight="1" x14ac:dyDescent="0.25">
      <c r="A381" s="236" t="s">
        <v>1552</v>
      </c>
      <c r="B381" s="238">
        <v>0</v>
      </c>
      <c r="C381" s="240">
        <v>0.2</v>
      </c>
      <c r="D381" s="236" t="s">
        <v>1551</v>
      </c>
      <c r="E381" s="238">
        <v>0</v>
      </c>
      <c r="F381" s="240">
        <v>0.22</v>
      </c>
      <c r="G381" s="236" t="s">
        <v>998</v>
      </c>
      <c r="H381" s="238">
        <v>0</v>
      </c>
      <c r="I381" s="240">
        <v>0.26</v>
      </c>
      <c r="J381" s="236" t="s">
        <v>633</v>
      </c>
      <c r="K381" s="238">
        <v>0.72</v>
      </c>
      <c r="L381" s="240">
        <v>0.26</v>
      </c>
      <c r="M381" s="236" t="s">
        <v>268</v>
      </c>
      <c r="N381" s="238">
        <v>0.72</v>
      </c>
      <c r="O381" s="240">
        <v>0.2</v>
      </c>
      <c r="P381" s="166">
        <f t="shared" si="13"/>
        <v>0.22800000000000004</v>
      </c>
    </row>
    <row r="382" spans="1:16" ht="15" customHeight="1" x14ac:dyDescent="0.25">
      <c r="A382" s="237"/>
      <c r="B382" s="239"/>
      <c r="C382" s="241"/>
      <c r="D382" s="237"/>
      <c r="E382" s="239"/>
      <c r="F382" s="241"/>
      <c r="G382" s="237"/>
      <c r="H382" s="239"/>
      <c r="I382" s="241"/>
      <c r="J382" s="237"/>
      <c r="K382" s="239"/>
      <c r="L382" s="241"/>
      <c r="M382" s="237"/>
      <c r="N382" s="239"/>
      <c r="O382" s="241"/>
      <c r="P382" s="166">
        <f t="shared" si="13"/>
        <v>0</v>
      </c>
    </row>
    <row r="383" spans="1:16" ht="15" customHeight="1" x14ac:dyDescent="0.25">
      <c r="A383" s="236" t="s">
        <v>1550</v>
      </c>
      <c r="B383" s="238">
        <v>0</v>
      </c>
      <c r="C383" s="240">
        <v>0.11</v>
      </c>
      <c r="D383" s="236" t="s">
        <v>1549</v>
      </c>
      <c r="E383" s="238">
        <v>0</v>
      </c>
      <c r="F383" s="240">
        <v>0.21</v>
      </c>
      <c r="G383" s="236" t="s">
        <v>997</v>
      </c>
      <c r="H383" s="238">
        <v>0</v>
      </c>
      <c r="I383" s="240">
        <v>0.25</v>
      </c>
      <c r="J383" s="236" t="s">
        <v>632</v>
      </c>
      <c r="K383" s="238">
        <v>0.72</v>
      </c>
      <c r="L383" s="240">
        <v>0.26</v>
      </c>
      <c r="M383" s="236" t="s">
        <v>267</v>
      </c>
      <c r="N383" s="238">
        <v>0.72</v>
      </c>
      <c r="O383" s="240">
        <v>0.21</v>
      </c>
      <c r="P383" s="166">
        <f t="shared" si="13"/>
        <v>0.20800000000000002</v>
      </c>
    </row>
    <row r="384" spans="1:16" ht="15" customHeight="1" x14ac:dyDescent="0.25">
      <c r="A384" s="237"/>
      <c r="B384" s="239"/>
      <c r="C384" s="241"/>
      <c r="D384" s="237"/>
      <c r="E384" s="239"/>
      <c r="F384" s="241"/>
      <c r="G384" s="237"/>
      <c r="H384" s="239"/>
      <c r="I384" s="241"/>
      <c r="J384" s="237"/>
      <c r="K384" s="239"/>
      <c r="L384" s="241"/>
      <c r="M384" s="237"/>
      <c r="N384" s="239"/>
      <c r="O384" s="241"/>
      <c r="P384" s="166">
        <f t="shared" si="13"/>
        <v>0</v>
      </c>
    </row>
    <row r="385" spans="1:17" ht="15" customHeight="1" x14ac:dyDescent="0.25">
      <c r="A385" s="236" t="s">
        <v>1548</v>
      </c>
      <c r="B385" s="238">
        <v>0</v>
      </c>
      <c r="C385" s="240">
        <v>0.17</v>
      </c>
      <c r="D385" s="236" t="s">
        <v>1547</v>
      </c>
      <c r="E385" s="238">
        <v>0</v>
      </c>
      <c r="F385" s="240">
        <v>0.2</v>
      </c>
      <c r="G385" s="236" t="s">
        <v>996</v>
      </c>
      <c r="H385" s="238">
        <v>0</v>
      </c>
      <c r="I385" s="240">
        <v>0.25</v>
      </c>
      <c r="J385" s="236" t="s">
        <v>631</v>
      </c>
      <c r="K385" s="238">
        <v>0.72</v>
      </c>
      <c r="L385" s="240">
        <v>0.24</v>
      </c>
      <c r="M385" s="236" t="s">
        <v>266</v>
      </c>
      <c r="N385" s="238">
        <v>0.72</v>
      </c>
      <c r="O385" s="240">
        <v>0.23</v>
      </c>
      <c r="P385" s="166">
        <f t="shared" si="13"/>
        <v>0.21800000000000003</v>
      </c>
    </row>
    <row r="386" spans="1:17" ht="15" customHeight="1" x14ac:dyDescent="0.25">
      <c r="A386" s="237"/>
      <c r="B386" s="239"/>
      <c r="C386" s="241"/>
      <c r="D386" s="237"/>
      <c r="E386" s="239"/>
      <c r="F386" s="241"/>
      <c r="G386" s="237"/>
      <c r="H386" s="239"/>
      <c r="I386" s="241"/>
      <c r="J386" s="237"/>
      <c r="K386" s="239"/>
      <c r="L386" s="241"/>
      <c r="M386" s="237"/>
      <c r="N386" s="239"/>
      <c r="O386" s="241"/>
      <c r="P386" s="166">
        <f t="shared" si="13"/>
        <v>0</v>
      </c>
    </row>
    <row r="387" spans="1:17" ht="15" customHeight="1" x14ac:dyDescent="0.25">
      <c r="A387" s="236" t="s">
        <v>1546</v>
      </c>
      <c r="B387" s="238">
        <v>0</v>
      </c>
      <c r="C387" s="240">
        <v>0.21</v>
      </c>
      <c r="D387" s="236" t="s">
        <v>1545</v>
      </c>
      <c r="E387" s="238">
        <v>0</v>
      </c>
      <c r="F387" s="240">
        <v>0.22</v>
      </c>
      <c r="G387" s="236" t="s">
        <v>995</v>
      </c>
      <c r="H387" s="238">
        <v>0</v>
      </c>
      <c r="I387" s="240">
        <v>0.24</v>
      </c>
      <c r="J387" s="236" t="s">
        <v>630</v>
      </c>
      <c r="K387" s="238">
        <v>0.72</v>
      </c>
      <c r="L387" s="240">
        <v>0.2</v>
      </c>
      <c r="M387" s="236" t="s">
        <v>265</v>
      </c>
      <c r="N387" s="238">
        <v>0.72</v>
      </c>
      <c r="O387" s="240">
        <v>0.21</v>
      </c>
      <c r="P387" s="166">
        <f t="shared" si="13"/>
        <v>0.21599999999999997</v>
      </c>
    </row>
    <row r="388" spans="1:17" ht="15" customHeight="1" x14ac:dyDescent="0.25">
      <c r="A388" s="237"/>
      <c r="B388" s="239"/>
      <c r="C388" s="241"/>
      <c r="D388" s="237"/>
      <c r="E388" s="239"/>
      <c r="F388" s="241"/>
      <c r="G388" s="237"/>
      <c r="H388" s="239"/>
      <c r="I388" s="241"/>
      <c r="J388" s="237"/>
      <c r="K388" s="239"/>
      <c r="L388" s="241"/>
      <c r="M388" s="237"/>
      <c r="N388" s="239"/>
      <c r="O388" s="241"/>
      <c r="P388" s="166">
        <f t="shared" si="13"/>
        <v>0</v>
      </c>
    </row>
    <row r="389" spans="1:17" ht="15" customHeight="1" x14ac:dyDescent="0.25">
      <c r="A389" s="175"/>
      <c r="B389" s="174"/>
      <c r="C389" s="173"/>
      <c r="D389" s="175"/>
      <c r="E389" s="174"/>
      <c r="F389" s="173"/>
      <c r="G389" s="175"/>
      <c r="H389" s="174"/>
      <c r="I389" s="173"/>
      <c r="J389" s="175"/>
      <c r="K389" s="174"/>
      <c r="L389" s="173"/>
      <c r="M389" s="175"/>
      <c r="N389" s="174"/>
      <c r="O389" s="173"/>
      <c r="P389" s="166"/>
      <c r="Q389" s="166">
        <f>SUM(P329:P388)</f>
        <v>6.0419999999999998</v>
      </c>
    </row>
    <row r="390" spans="1:17" ht="15" customHeight="1" x14ac:dyDescent="0.25">
      <c r="A390" s="236" t="s">
        <v>1544</v>
      </c>
      <c r="B390" s="238">
        <v>0</v>
      </c>
      <c r="C390" s="240">
        <v>0.2</v>
      </c>
      <c r="D390" s="236" t="s">
        <v>1543</v>
      </c>
      <c r="E390" s="238">
        <v>0</v>
      </c>
      <c r="F390" s="240">
        <v>0.28000000000000003</v>
      </c>
      <c r="G390" s="236" t="s">
        <v>994</v>
      </c>
      <c r="H390" s="238">
        <v>0</v>
      </c>
      <c r="I390" s="240">
        <v>0.23</v>
      </c>
      <c r="J390" s="236" t="s">
        <v>629</v>
      </c>
      <c r="K390" s="238">
        <v>0.72</v>
      </c>
      <c r="L390" s="240">
        <v>0.18</v>
      </c>
      <c r="M390" s="236" t="s">
        <v>264</v>
      </c>
      <c r="N390" s="238">
        <v>0.72</v>
      </c>
      <c r="O390" s="240">
        <v>0.2</v>
      </c>
      <c r="P390" s="166">
        <f t="shared" ref="P390:P421" si="14">(C390+F390+I390+L390+O390)/5</f>
        <v>0.21800000000000003</v>
      </c>
    </row>
    <row r="391" spans="1:17" ht="15" customHeight="1" x14ac:dyDescent="0.25">
      <c r="A391" s="237"/>
      <c r="B391" s="239"/>
      <c r="C391" s="241"/>
      <c r="D391" s="237"/>
      <c r="E391" s="239"/>
      <c r="F391" s="241"/>
      <c r="G391" s="237"/>
      <c r="H391" s="239"/>
      <c r="I391" s="241"/>
      <c r="J391" s="237"/>
      <c r="K391" s="239"/>
      <c r="L391" s="241"/>
      <c r="M391" s="237"/>
      <c r="N391" s="239"/>
      <c r="O391" s="241"/>
      <c r="P391" s="166">
        <f t="shared" si="14"/>
        <v>0</v>
      </c>
    </row>
    <row r="392" spans="1:17" ht="15" customHeight="1" x14ac:dyDescent="0.25">
      <c r="A392" s="236" t="s">
        <v>1542</v>
      </c>
      <c r="B392" s="238">
        <v>0</v>
      </c>
      <c r="C392" s="240">
        <v>0.22</v>
      </c>
      <c r="D392" s="236" t="s">
        <v>1541</v>
      </c>
      <c r="E392" s="238">
        <v>0</v>
      </c>
      <c r="F392" s="240">
        <v>0.28000000000000003</v>
      </c>
      <c r="G392" s="236" t="s">
        <v>993</v>
      </c>
      <c r="H392" s="238">
        <v>0</v>
      </c>
      <c r="I392" s="240">
        <v>0.21</v>
      </c>
      <c r="J392" s="236" t="s">
        <v>628</v>
      </c>
      <c r="K392" s="238">
        <v>0.72</v>
      </c>
      <c r="L392" s="240">
        <v>0.2</v>
      </c>
      <c r="M392" s="236" t="s">
        <v>263</v>
      </c>
      <c r="N392" s="238">
        <v>0.72</v>
      </c>
      <c r="O392" s="240">
        <v>0.2</v>
      </c>
      <c r="P392" s="166">
        <f t="shared" si="14"/>
        <v>0.22199999999999998</v>
      </c>
    </row>
    <row r="393" spans="1:17" ht="15" customHeight="1" x14ac:dyDescent="0.25">
      <c r="A393" s="237"/>
      <c r="B393" s="239"/>
      <c r="C393" s="241"/>
      <c r="D393" s="237"/>
      <c r="E393" s="239"/>
      <c r="F393" s="241"/>
      <c r="G393" s="237"/>
      <c r="H393" s="239"/>
      <c r="I393" s="241"/>
      <c r="J393" s="237"/>
      <c r="K393" s="239"/>
      <c r="L393" s="241"/>
      <c r="M393" s="237"/>
      <c r="N393" s="239"/>
      <c r="O393" s="241"/>
      <c r="P393" s="166">
        <f t="shared" si="14"/>
        <v>0</v>
      </c>
    </row>
    <row r="394" spans="1:17" ht="15" customHeight="1" x14ac:dyDescent="0.25">
      <c r="A394" s="236" t="s">
        <v>1540</v>
      </c>
      <c r="B394" s="238">
        <v>0</v>
      </c>
      <c r="C394" s="240">
        <v>0.19</v>
      </c>
      <c r="D394" s="236" t="s">
        <v>1539</v>
      </c>
      <c r="E394" s="238">
        <v>0</v>
      </c>
      <c r="F394" s="240">
        <v>0.25</v>
      </c>
      <c r="G394" s="236" t="s">
        <v>992</v>
      </c>
      <c r="H394" s="238">
        <v>0</v>
      </c>
      <c r="I394" s="240">
        <v>0.18</v>
      </c>
      <c r="J394" s="236" t="s">
        <v>627</v>
      </c>
      <c r="K394" s="238">
        <v>0.72</v>
      </c>
      <c r="L394" s="240">
        <v>0.19</v>
      </c>
      <c r="M394" s="236" t="s">
        <v>262</v>
      </c>
      <c r="N394" s="238">
        <v>0.72</v>
      </c>
      <c r="O394" s="240">
        <v>0.24</v>
      </c>
      <c r="P394" s="166">
        <f t="shared" si="14"/>
        <v>0.21000000000000002</v>
      </c>
    </row>
    <row r="395" spans="1:17" ht="15" customHeight="1" x14ac:dyDescent="0.25">
      <c r="A395" s="237"/>
      <c r="B395" s="239"/>
      <c r="C395" s="241"/>
      <c r="D395" s="237"/>
      <c r="E395" s="239"/>
      <c r="F395" s="241"/>
      <c r="G395" s="237"/>
      <c r="H395" s="239"/>
      <c r="I395" s="241"/>
      <c r="J395" s="237"/>
      <c r="K395" s="239"/>
      <c r="L395" s="241"/>
      <c r="M395" s="237"/>
      <c r="N395" s="239"/>
      <c r="O395" s="241"/>
      <c r="P395" s="166">
        <f t="shared" si="14"/>
        <v>0</v>
      </c>
    </row>
    <row r="396" spans="1:17" ht="15" customHeight="1" x14ac:dyDescent="0.25">
      <c r="A396" s="236" t="s">
        <v>1538</v>
      </c>
      <c r="B396" s="238">
        <v>0</v>
      </c>
      <c r="C396" s="240">
        <v>0.18</v>
      </c>
      <c r="D396" s="236" t="s">
        <v>1537</v>
      </c>
      <c r="E396" s="238">
        <v>0</v>
      </c>
      <c r="F396" s="240">
        <v>0.25</v>
      </c>
      <c r="G396" s="236" t="s">
        <v>991</v>
      </c>
      <c r="H396" s="238">
        <v>0</v>
      </c>
      <c r="I396" s="240">
        <v>0.14000000000000001</v>
      </c>
      <c r="J396" s="236" t="s">
        <v>626</v>
      </c>
      <c r="K396" s="238">
        <v>0.72</v>
      </c>
      <c r="L396" s="240">
        <v>0.22</v>
      </c>
      <c r="M396" s="236" t="s">
        <v>261</v>
      </c>
      <c r="N396" s="238">
        <v>0.72</v>
      </c>
      <c r="O396" s="240">
        <v>0.25</v>
      </c>
      <c r="P396" s="166">
        <f t="shared" si="14"/>
        <v>0.20800000000000002</v>
      </c>
    </row>
    <row r="397" spans="1:17" ht="15" customHeight="1" x14ac:dyDescent="0.25">
      <c r="A397" s="237"/>
      <c r="B397" s="239"/>
      <c r="C397" s="241"/>
      <c r="D397" s="237"/>
      <c r="E397" s="239"/>
      <c r="F397" s="241"/>
      <c r="G397" s="237"/>
      <c r="H397" s="239"/>
      <c r="I397" s="241"/>
      <c r="J397" s="237"/>
      <c r="K397" s="239"/>
      <c r="L397" s="241"/>
      <c r="M397" s="237"/>
      <c r="N397" s="239"/>
      <c r="O397" s="241"/>
      <c r="P397" s="166">
        <f t="shared" si="14"/>
        <v>0</v>
      </c>
    </row>
    <row r="398" spans="1:17" ht="15" customHeight="1" x14ac:dyDescent="0.25">
      <c r="A398" s="236" t="s">
        <v>1536</v>
      </c>
      <c r="B398" s="238">
        <v>0</v>
      </c>
      <c r="C398" s="240">
        <v>0.1</v>
      </c>
      <c r="D398" s="236" t="s">
        <v>1535</v>
      </c>
      <c r="E398" s="238">
        <v>0</v>
      </c>
      <c r="F398" s="240">
        <v>0.22</v>
      </c>
      <c r="G398" s="236" t="s">
        <v>990</v>
      </c>
      <c r="H398" s="238">
        <v>0</v>
      </c>
      <c r="I398" s="240">
        <v>0.13</v>
      </c>
      <c r="J398" s="236" t="s">
        <v>625</v>
      </c>
      <c r="K398" s="238">
        <v>0.72</v>
      </c>
      <c r="L398" s="240">
        <v>0.18</v>
      </c>
      <c r="M398" s="236" t="s">
        <v>260</v>
      </c>
      <c r="N398" s="238">
        <v>0.72</v>
      </c>
      <c r="O398" s="240">
        <v>0.25</v>
      </c>
      <c r="P398" s="166">
        <f t="shared" si="14"/>
        <v>0.17599999999999999</v>
      </c>
    </row>
    <row r="399" spans="1:17" ht="15" customHeight="1" x14ac:dyDescent="0.25">
      <c r="A399" s="237"/>
      <c r="B399" s="239"/>
      <c r="C399" s="241"/>
      <c r="D399" s="237"/>
      <c r="E399" s="239"/>
      <c r="F399" s="241"/>
      <c r="G399" s="237"/>
      <c r="H399" s="239"/>
      <c r="I399" s="241"/>
      <c r="J399" s="237"/>
      <c r="K399" s="239"/>
      <c r="L399" s="241"/>
      <c r="M399" s="237"/>
      <c r="N399" s="239"/>
      <c r="O399" s="241"/>
      <c r="P399" s="166">
        <f t="shared" si="14"/>
        <v>0</v>
      </c>
    </row>
    <row r="400" spans="1:17" ht="15" customHeight="1" x14ac:dyDescent="0.25">
      <c r="A400" s="236" t="s">
        <v>1534</v>
      </c>
      <c r="B400" s="238">
        <v>0</v>
      </c>
      <c r="C400" s="240">
        <v>7.0000000000000007E-2</v>
      </c>
      <c r="D400" s="236" t="s">
        <v>1533</v>
      </c>
      <c r="E400" s="238">
        <v>0</v>
      </c>
      <c r="F400" s="240">
        <v>0.22</v>
      </c>
      <c r="G400" s="236" t="s">
        <v>989</v>
      </c>
      <c r="H400" s="238">
        <v>0</v>
      </c>
      <c r="I400" s="240">
        <v>0.2</v>
      </c>
      <c r="J400" s="236" t="s">
        <v>624</v>
      </c>
      <c r="K400" s="238">
        <v>0.72</v>
      </c>
      <c r="L400" s="240">
        <v>0.2</v>
      </c>
      <c r="M400" s="236" t="s">
        <v>259</v>
      </c>
      <c r="N400" s="238">
        <v>0.72</v>
      </c>
      <c r="O400" s="240">
        <v>0.26</v>
      </c>
      <c r="P400" s="166">
        <f t="shared" si="14"/>
        <v>0.19</v>
      </c>
    </row>
    <row r="401" spans="1:16" ht="15" customHeight="1" x14ac:dyDescent="0.25">
      <c r="A401" s="237"/>
      <c r="B401" s="239"/>
      <c r="C401" s="241"/>
      <c r="D401" s="237"/>
      <c r="E401" s="239"/>
      <c r="F401" s="241"/>
      <c r="G401" s="237"/>
      <c r="H401" s="239"/>
      <c r="I401" s="241"/>
      <c r="J401" s="237"/>
      <c r="K401" s="239"/>
      <c r="L401" s="241"/>
      <c r="M401" s="237"/>
      <c r="N401" s="239"/>
      <c r="O401" s="241"/>
      <c r="P401" s="166">
        <f t="shared" si="14"/>
        <v>0</v>
      </c>
    </row>
    <row r="402" spans="1:16" ht="15" customHeight="1" x14ac:dyDescent="0.25">
      <c r="A402" s="236" t="s">
        <v>1532</v>
      </c>
      <c r="B402" s="238">
        <v>0</v>
      </c>
      <c r="C402" s="240">
        <v>0.11</v>
      </c>
      <c r="D402" s="236" t="s">
        <v>1531</v>
      </c>
      <c r="E402" s="238">
        <v>0</v>
      </c>
      <c r="F402" s="240">
        <v>0.21</v>
      </c>
      <c r="G402" s="236" t="s">
        <v>988</v>
      </c>
      <c r="H402" s="238">
        <v>0</v>
      </c>
      <c r="I402" s="240">
        <v>0.22</v>
      </c>
      <c r="J402" s="236" t="s">
        <v>623</v>
      </c>
      <c r="K402" s="238">
        <v>0.72</v>
      </c>
      <c r="L402" s="240">
        <v>0.23</v>
      </c>
      <c r="M402" s="236" t="s">
        <v>258</v>
      </c>
      <c r="N402" s="238">
        <v>0.72</v>
      </c>
      <c r="O402" s="240">
        <v>0.26</v>
      </c>
      <c r="P402" s="166">
        <f t="shared" si="14"/>
        <v>0.20600000000000002</v>
      </c>
    </row>
    <row r="403" spans="1:16" ht="15" customHeight="1" x14ac:dyDescent="0.25">
      <c r="A403" s="237"/>
      <c r="B403" s="239"/>
      <c r="C403" s="241"/>
      <c r="D403" s="237"/>
      <c r="E403" s="239"/>
      <c r="F403" s="241"/>
      <c r="G403" s="237"/>
      <c r="H403" s="239"/>
      <c r="I403" s="241"/>
      <c r="J403" s="237"/>
      <c r="K403" s="239"/>
      <c r="L403" s="241"/>
      <c r="M403" s="237"/>
      <c r="N403" s="239"/>
      <c r="O403" s="241"/>
      <c r="P403" s="166">
        <f t="shared" si="14"/>
        <v>0</v>
      </c>
    </row>
    <row r="404" spans="1:16" ht="15" customHeight="1" x14ac:dyDescent="0.25">
      <c r="A404" s="236" t="s">
        <v>1530</v>
      </c>
      <c r="B404" s="238">
        <v>0</v>
      </c>
      <c r="C404" s="240">
        <v>0.11</v>
      </c>
      <c r="D404" s="236" t="s">
        <v>1529</v>
      </c>
      <c r="E404" s="238">
        <v>0</v>
      </c>
      <c r="F404" s="240">
        <v>0.21</v>
      </c>
      <c r="G404" s="236" t="s">
        <v>987</v>
      </c>
      <c r="H404" s="238">
        <v>0</v>
      </c>
      <c r="I404" s="240">
        <v>0.23</v>
      </c>
      <c r="J404" s="236" t="s">
        <v>622</v>
      </c>
      <c r="K404" s="238">
        <v>0.72</v>
      </c>
      <c r="L404" s="240">
        <v>0.24</v>
      </c>
      <c r="M404" s="236" t="s">
        <v>257</v>
      </c>
      <c r="N404" s="238">
        <v>0.72</v>
      </c>
      <c r="O404" s="240">
        <v>0.23</v>
      </c>
      <c r="P404" s="166">
        <f t="shared" si="14"/>
        <v>0.20400000000000001</v>
      </c>
    </row>
    <row r="405" spans="1:16" ht="15" customHeight="1" x14ac:dyDescent="0.25">
      <c r="A405" s="237"/>
      <c r="B405" s="239"/>
      <c r="C405" s="241"/>
      <c r="D405" s="237"/>
      <c r="E405" s="239"/>
      <c r="F405" s="241"/>
      <c r="G405" s="237"/>
      <c r="H405" s="239"/>
      <c r="I405" s="241"/>
      <c r="J405" s="237"/>
      <c r="K405" s="239"/>
      <c r="L405" s="241"/>
      <c r="M405" s="237"/>
      <c r="N405" s="239"/>
      <c r="O405" s="241"/>
      <c r="P405" s="166">
        <f t="shared" si="14"/>
        <v>0</v>
      </c>
    </row>
    <row r="406" spans="1:16" ht="15" customHeight="1" x14ac:dyDescent="0.25">
      <c r="A406" s="236" t="s">
        <v>1528</v>
      </c>
      <c r="B406" s="238">
        <v>0</v>
      </c>
      <c r="C406" s="240">
        <v>0.17</v>
      </c>
      <c r="D406" s="236" t="s">
        <v>1527</v>
      </c>
      <c r="E406" s="238">
        <v>0</v>
      </c>
      <c r="F406" s="240">
        <v>0.21</v>
      </c>
      <c r="G406" s="236" t="s">
        <v>986</v>
      </c>
      <c r="H406" s="238">
        <v>0</v>
      </c>
      <c r="I406" s="240">
        <v>0.25</v>
      </c>
      <c r="J406" s="236" t="s">
        <v>621</v>
      </c>
      <c r="K406" s="238">
        <v>0.72</v>
      </c>
      <c r="L406" s="240">
        <v>0.22</v>
      </c>
      <c r="M406" s="236" t="s">
        <v>256</v>
      </c>
      <c r="N406" s="238">
        <v>0.72</v>
      </c>
      <c r="O406" s="240">
        <v>0.24</v>
      </c>
      <c r="P406" s="166">
        <f t="shared" si="14"/>
        <v>0.21799999999999997</v>
      </c>
    </row>
    <row r="407" spans="1:16" ht="15" customHeight="1" x14ac:dyDescent="0.25">
      <c r="A407" s="237"/>
      <c r="B407" s="239"/>
      <c r="C407" s="241"/>
      <c r="D407" s="237"/>
      <c r="E407" s="239"/>
      <c r="F407" s="241"/>
      <c r="G407" s="237"/>
      <c r="H407" s="239"/>
      <c r="I407" s="241"/>
      <c r="J407" s="237"/>
      <c r="K407" s="239"/>
      <c r="L407" s="241"/>
      <c r="M407" s="237"/>
      <c r="N407" s="239"/>
      <c r="O407" s="241"/>
      <c r="P407" s="166">
        <f t="shared" si="14"/>
        <v>0</v>
      </c>
    </row>
    <row r="408" spans="1:16" ht="15" customHeight="1" x14ac:dyDescent="0.25">
      <c r="A408" s="236" t="s">
        <v>1526</v>
      </c>
      <c r="B408" s="238">
        <v>0</v>
      </c>
      <c r="C408" s="240">
        <v>0.17</v>
      </c>
      <c r="D408" s="236" t="s">
        <v>1525</v>
      </c>
      <c r="E408" s="238">
        <v>0</v>
      </c>
      <c r="F408" s="240">
        <v>0.21</v>
      </c>
      <c r="G408" s="236" t="s">
        <v>985</v>
      </c>
      <c r="H408" s="238">
        <v>0</v>
      </c>
      <c r="I408" s="240">
        <v>0.24</v>
      </c>
      <c r="J408" s="236" t="s">
        <v>620</v>
      </c>
      <c r="K408" s="238">
        <v>0.72</v>
      </c>
      <c r="L408" s="240">
        <v>0.11</v>
      </c>
      <c r="M408" s="236" t="s">
        <v>255</v>
      </c>
      <c r="N408" s="238">
        <v>0.72</v>
      </c>
      <c r="O408" s="240">
        <v>0.24</v>
      </c>
      <c r="P408" s="166">
        <f t="shared" si="14"/>
        <v>0.19400000000000001</v>
      </c>
    </row>
    <row r="409" spans="1:16" ht="15" customHeight="1" x14ac:dyDescent="0.25">
      <c r="A409" s="237"/>
      <c r="B409" s="239"/>
      <c r="C409" s="241"/>
      <c r="D409" s="237"/>
      <c r="E409" s="239"/>
      <c r="F409" s="241"/>
      <c r="G409" s="237"/>
      <c r="H409" s="239"/>
      <c r="I409" s="241"/>
      <c r="J409" s="237"/>
      <c r="K409" s="239"/>
      <c r="L409" s="241"/>
      <c r="M409" s="237"/>
      <c r="N409" s="239"/>
      <c r="O409" s="241"/>
      <c r="P409" s="166">
        <f t="shared" si="14"/>
        <v>0</v>
      </c>
    </row>
    <row r="410" spans="1:16" ht="15" customHeight="1" x14ac:dyDescent="0.25">
      <c r="A410" s="236" t="s">
        <v>1524</v>
      </c>
      <c r="B410" s="238">
        <v>0</v>
      </c>
      <c r="C410" s="240">
        <v>0.17</v>
      </c>
      <c r="D410" s="236" t="s">
        <v>1523</v>
      </c>
      <c r="E410" s="238">
        <v>0</v>
      </c>
      <c r="F410" s="240">
        <v>0.2</v>
      </c>
      <c r="G410" s="236" t="s">
        <v>984</v>
      </c>
      <c r="H410" s="238">
        <v>0</v>
      </c>
      <c r="I410" s="240">
        <v>0.24</v>
      </c>
      <c r="J410" s="236" t="s">
        <v>619</v>
      </c>
      <c r="K410" s="238">
        <v>0.72</v>
      </c>
      <c r="L410" s="240">
        <v>7.0000000000000007E-2</v>
      </c>
      <c r="M410" s="236" t="s">
        <v>254</v>
      </c>
      <c r="N410" s="238">
        <v>0.72</v>
      </c>
      <c r="O410" s="240">
        <v>0.23</v>
      </c>
      <c r="P410" s="166">
        <f t="shared" si="14"/>
        <v>0.182</v>
      </c>
    </row>
    <row r="411" spans="1:16" ht="15" customHeight="1" x14ac:dyDescent="0.25">
      <c r="A411" s="237"/>
      <c r="B411" s="239"/>
      <c r="C411" s="241"/>
      <c r="D411" s="237"/>
      <c r="E411" s="239"/>
      <c r="F411" s="241"/>
      <c r="G411" s="237"/>
      <c r="H411" s="239"/>
      <c r="I411" s="241"/>
      <c r="J411" s="237"/>
      <c r="K411" s="239"/>
      <c r="L411" s="241"/>
      <c r="M411" s="237"/>
      <c r="N411" s="239"/>
      <c r="O411" s="241"/>
      <c r="P411" s="166">
        <f t="shared" si="14"/>
        <v>0</v>
      </c>
    </row>
    <row r="412" spans="1:16" ht="15" customHeight="1" x14ac:dyDescent="0.25">
      <c r="A412" s="236" t="s">
        <v>1522</v>
      </c>
      <c r="B412" s="238">
        <v>0</v>
      </c>
      <c r="C412" s="240">
        <v>0.21</v>
      </c>
      <c r="D412" s="236" t="s">
        <v>1521</v>
      </c>
      <c r="E412" s="238">
        <v>0</v>
      </c>
      <c r="F412" s="240">
        <v>0.2</v>
      </c>
      <c r="G412" s="236" t="s">
        <v>983</v>
      </c>
      <c r="H412" s="238">
        <v>0</v>
      </c>
      <c r="I412" s="240">
        <v>0.09</v>
      </c>
      <c r="J412" s="236" t="s">
        <v>618</v>
      </c>
      <c r="K412" s="238">
        <v>0.72</v>
      </c>
      <c r="L412" s="240">
        <v>0.21</v>
      </c>
      <c r="M412" s="236" t="s">
        <v>253</v>
      </c>
      <c r="N412" s="238">
        <v>0.72</v>
      </c>
      <c r="O412" s="240">
        <v>0.2</v>
      </c>
      <c r="P412" s="166">
        <f t="shared" si="14"/>
        <v>0.182</v>
      </c>
    </row>
    <row r="413" spans="1:16" ht="15" customHeight="1" x14ac:dyDescent="0.25">
      <c r="A413" s="237"/>
      <c r="B413" s="239"/>
      <c r="C413" s="241"/>
      <c r="D413" s="237"/>
      <c r="E413" s="239"/>
      <c r="F413" s="241"/>
      <c r="G413" s="237"/>
      <c r="H413" s="239"/>
      <c r="I413" s="241"/>
      <c r="J413" s="237"/>
      <c r="K413" s="239"/>
      <c r="L413" s="241"/>
      <c r="M413" s="237"/>
      <c r="N413" s="239"/>
      <c r="O413" s="241"/>
      <c r="P413" s="166">
        <f t="shared" si="14"/>
        <v>0</v>
      </c>
    </row>
    <row r="414" spans="1:16" ht="15" customHeight="1" x14ac:dyDescent="0.25">
      <c r="A414" s="236" t="s">
        <v>1520</v>
      </c>
      <c r="B414" s="238">
        <v>0</v>
      </c>
      <c r="C414" s="240">
        <v>0.22</v>
      </c>
      <c r="D414" s="236" t="s">
        <v>1519</v>
      </c>
      <c r="E414" s="238">
        <v>0</v>
      </c>
      <c r="F414" s="240">
        <v>0.17</v>
      </c>
      <c r="G414" s="236" t="s">
        <v>982</v>
      </c>
      <c r="H414" s="238">
        <v>0</v>
      </c>
      <c r="I414" s="240">
        <v>0.15</v>
      </c>
      <c r="J414" s="236" t="s">
        <v>617</v>
      </c>
      <c r="K414" s="238">
        <v>0.72</v>
      </c>
      <c r="L414" s="240">
        <v>0.22</v>
      </c>
      <c r="M414" s="236" t="s">
        <v>252</v>
      </c>
      <c r="N414" s="238">
        <v>0.72</v>
      </c>
      <c r="O414" s="240">
        <v>0.23</v>
      </c>
      <c r="P414" s="166">
        <f t="shared" si="14"/>
        <v>0.19800000000000001</v>
      </c>
    </row>
    <row r="415" spans="1:16" ht="15" customHeight="1" x14ac:dyDescent="0.25">
      <c r="A415" s="237"/>
      <c r="B415" s="239"/>
      <c r="C415" s="241"/>
      <c r="D415" s="237"/>
      <c r="E415" s="239"/>
      <c r="F415" s="241"/>
      <c r="G415" s="237"/>
      <c r="H415" s="239"/>
      <c r="I415" s="241"/>
      <c r="J415" s="237"/>
      <c r="K415" s="239"/>
      <c r="L415" s="241"/>
      <c r="M415" s="237"/>
      <c r="N415" s="239"/>
      <c r="O415" s="241"/>
      <c r="P415" s="166">
        <f t="shared" si="14"/>
        <v>0</v>
      </c>
    </row>
    <row r="416" spans="1:16" ht="15" customHeight="1" x14ac:dyDescent="0.25">
      <c r="A416" s="236" t="s">
        <v>1518</v>
      </c>
      <c r="B416" s="238">
        <v>0</v>
      </c>
      <c r="C416" s="240">
        <v>0.23</v>
      </c>
      <c r="D416" s="236" t="s">
        <v>1517</v>
      </c>
      <c r="E416" s="238">
        <v>0</v>
      </c>
      <c r="F416" s="240">
        <v>0.11</v>
      </c>
      <c r="G416" s="236" t="s">
        <v>981</v>
      </c>
      <c r="H416" s="238">
        <v>0</v>
      </c>
      <c r="I416" s="240">
        <v>0.2</v>
      </c>
      <c r="J416" s="236" t="s">
        <v>616</v>
      </c>
      <c r="K416" s="238">
        <v>0.72</v>
      </c>
      <c r="L416" s="240">
        <v>0.21</v>
      </c>
      <c r="M416" s="236" t="s">
        <v>251</v>
      </c>
      <c r="N416" s="238">
        <v>0.72</v>
      </c>
      <c r="O416" s="240">
        <v>0.13</v>
      </c>
      <c r="P416" s="166">
        <f t="shared" si="14"/>
        <v>0.17599999999999999</v>
      </c>
    </row>
    <row r="417" spans="1:16" ht="15" customHeight="1" x14ac:dyDescent="0.25">
      <c r="A417" s="237"/>
      <c r="B417" s="239"/>
      <c r="C417" s="241"/>
      <c r="D417" s="237"/>
      <c r="E417" s="239"/>
      <c r="F417" s="241"/>
      <c r="G417" s="237"/>
      <c r="H417" s="239"/>
      <c r="I417" s="241"/>
      <c r="J417" s="237"/>
      <c r="K417" s="239"/>
      <c r="L417" s="241"/>
      <c r="M417" s="237"/>
      <c r="N417" s="239"/>
      <c r="O417" s="241"/>
      <c r="P417" s="166">
        <f t="shared" si="14"/>
        <v>0</v>
      </c>
    </row>
    <row r="418" spans="1:16" ht="15" customHeight="1" x14ac:dyDescent="0.25">
      <c r="A418" s="236" t="s">
        <v>1516</v>
      </c>
      <c r="B418" s="238">
        <v>0</v>
      </c>
      <c r="C418" s="240">
        <v>0.23</v>
      </c>
      <c r="D418" s="236" t="s">
        <v>1515</v>
      </c>
      <c r="E418" s="238">
        <v>0</v>
      </c>
      <c r="F418" s="240">
        <v>0.2</v>
      </c>
      <c r="G418" s="236" t="s">
        <v>980</v>
      </c>
      <c r="H418" s="238">
        <v>0</v>
      </c>
      <c r="I418" s="240">
        <v>0.23</v>
      </c>
      <c r="J418" s="236" t="s">
        <v>615</v>
      </c>
      <c r="K418" s="238">
        <v>0.72</v>
      </c>
      <c r="L418" s="240">
        <v>0.24</v>
      </c>
      <c r="M418" s="236" t="s">
        <v>250</v>
      </c>
      <c r="N418" s="238">
        <v>0.72</v>
      </c>
      <c r="O418" s="240">
        <v>0.14000000000000001</v>
      </c>
      <c r="P418" s="166">
        <f t="shared" si="14"/>
        <v>0.20800000000000002</v>
      </c>
    </row>
    <row r="419" spans="1:16" ht="15" customHeight="1" x14ac:dyDescent="0.25">
      <c r="A419" s="237"/>
      <c r="B419" s="239"/>
      <c r="C419" s="241"/>
      <c r="D419" s="237"/>
      <c r="E419" s="239"/>
      <c r="F419" s="241"/>
      <c r="G419" s="237"/>
      <c r="H419" s="239"/>
      <c r="I419" s="241"/>
      <c r="J419" s="237"/>
      <c r="K419" s="239"/>
      <c r="L419" s="241"/>
      <c r="M419" s="237"/>
      <c r="N419" s="239"/>
      <c r="O419" s="241"/>
      <c r="P419" s="166">
        <f t="shared" si="14"/>
        <v>0</v>
      </c>
    </row>
    <row r="420" spans="1:16" ht="15" customHeight="1" x14ac:dyDescent="0.25">
      <c r="A420" s="236" t="s">
        <v>1514</v>
      </c>
      <c r="B420" s="238">
        <v>0</v>
      </c>
      <c r="C420" s="240">
        <v>0.22</v>
      </c>
      <c r="D420" s="236" t="s">
        <v>1513</v>
      </c>
      <c r="E420" s="238">
        <v>0</v>
      </c>
      <c r="F420" s="240">
        <v>0.19</v>
      </c>
      <c r="G420" s="236" t="s">
        <v>979</v>
      </c>
      <c r="H420" s="238">
        <v>0</v>
      </c>
      <c r="I420" s="240">
        <v>0.22</v>
      </c>
      <c r="J420" s="236" t="s">
        <v>614</v>
      </c>
      <c r="K420" s="238">
        <v>0.72</v>
      </c>
      <c r="L420" s="240">
        <v>0.24</v>
      </c>
      <c r="M420" s="236" t="s">
        <v>249</v>
      </c>
      <c r="N420" s="238">
        <v>0.72</v>
      </c>
      <c r="O420" s="240">
        <v>0.21</v>
      </c>
      <c r="P420" s="166">
        <f t="shared" si="14"/>
        <v>0.21600000000000003</v>
      </c>
    </row>
    <row r="421" spans="1:16" ht="15" customHeight="1" x14ac:dyDescent="0.25">
      <c r="A421" s="237"/>
      <c r="B421" s="239"/>
      <c r="C421" s="241"/>
      <c r="D421" s="237"/>
      <c r="E421" s="239"/>
      <c r="F421" s="241"/>
      <c r="G421" s="237"/>
      <c r="H421" s="239"/>
      <c r="I421" s="241"/>
      <c r="J421" s="237"/>
      <c r="K421" s="239"/>
      <c r="L421" s="241"/>
      <c r="M421" s="237"/>
      <c r="N421" s="239"/>
      <c r="O421" s="241"/>
      <c r="P421" s="166">
        <f t="shared" si="14"/>
        <v>0</v>
      </c>
    </row>
    <row r="422" spans="1:16" ht="15" customHeight="1" x14ac:dyDescent="0.25">
      <c r="A422" s="236" t="s">
        <v>1512</v>
      </c>
      <c r="B422" s="238">
        <v>0</v>
      </c>
      <c r="C422" s="240">
        <v>0.22</v>
      </c>
      <c r="D422" s="236" t="s">
        <v>1511</v>
      </c>
      <c r="E422" s="238">
        <v>0</v>
      </c>
      <c r="F422" s="240">
        <v>0.22</v>
      </c>
      <c r="G422" s="236" t="s">
        <v>978</v>
      </c>
      <c r="H422" s="238">
        <v>0</v>
      </c>
      <c r="I422" s="240">
        <v>0.21</v>
      </c>
      <c r="J422" s="236" t="s">
        <v>613</v>
      </c>
      <c r="K422" s="238">
        <v>0.72</v>
      </c>
      <c r="L422" s="240">
        <v>0.25</v>
      </c>
      <c r="M422" s="236" t="s">
        <v>248</v>
      </c>
      <c r="N422" s="238">
        <v>0.72</v>
      </c>
      <c r="O422" s="240">
        <v>0.22</v>
      </c>
      <c r="P422" s="166">
        <f t="shared" ref="P422:P451" si="15">(C422+F422+I422+L422+O422)/5</f>
        <v>0.22400000000000003</v>
      </c>
    </row>
    <row r="423" spans="1:16" ht="15" customHeight="1" x14ac:dyDescent="0.25">
      <c r="A423" s="237"/>
      <c r="B423" s="239"/>
      <c r="C423" s="241"/>
      <c r="D423" s="237"/>
      <c r="E423" s="239"/>
      <c r="F423" s="241"/>
      <c r="G423" s="237"/>
      <c r="H423" s="239"/>
      <c r="I423" s="241"/>
      <c r="J423" s="237"/>
      <c r="K423" s="239"/>
      <c r="L423" s="241"/>
      <c r="M423" s="237"/>
      <c r="N423" s="239"/>
      <c r="O423" s="241"/>
      <c r="P423" s="166">
        <f t="shared" si="15"/>
        <v>0</v>
      </c>
    </row>
    <row r="424" spans="1:16" ht="15" customHeight="1" x14ac:dyDescent="0.25">
      <c r="A424" s="236" t="s">
        <v>1510</v>
      </c>
      <c r="B424" s="238">
        <v>0</v>
      </c>
      <c r="C424" s="240">
        <v>0.21</v>
      </c>
      <c r="D424" s="236" t="s">
        <v>1509</v>
      </c>
      <c r="E424" s="238">
        <v>0</v>
      </c>
      <c r="F424" s="240">
        <v>0.22</v>
      </c>
      <c r="G424" s="236" t="s">
        <v>977</v>
      </c>
      <c r="H424" s="238">
        <v>0</v>
      </c>
      <c r="I424" s="240">
        <v>0.23</v>
      </c>
      <c r="J424" s="236" t="s">
        <v>612</v>
      </c>
      <c r="K424" s="238">
        <v>0.72</v>
      </c>
      <c r="L424" s="240">
        <v>0.23</v>
      </c>
      <c r="M424" s="236" t="s">
        <v>247</v>
      </c>
      <c r="N424" s="238">
        <v>0.72</v>
      </c>
      <c r="O424" s="240">
        <v>0.22</v>
      </c>
      <c r="P424" s="166">
        <f t="shared" si="15"/>
        <v>0.22200000000000003</v>
      </c>
    </row>
    <row r="425" spans="1:16" ht="15" customHeight="1" x14ac:dyDescent="0.25">
      <c r="A425" s="237"/>
      <c r="B425" s="239"/>
      <c r="C425" s="241"/>
      <c r="D425" s="237"/>
      <c r="E425" s="239"/>
      <c r="F425" s="241"/>
      <c r="G425" s="237"/>
      <c r="H425" s="239"/>
      <c r="I425" s="241"/>
      <c r="J425" s="237"/>
      <c r="K425" s="239"/>
      <c r="L425" s="241"/>
      <c r="M425" s="237"/>
      <c r="N425" s="239"/>
      <c r="O425" s="241"/>
      <c r="P425" s="166">
        <f t="shared" si="15"/>
        <v>0</v>
      </c>
    </row>
    <row r="426" spans="1:16" ht="15" customHeight="1" x14ac:dyDescent="0.25">
      <c r="A426" s="236" t="s">
        <v>1508</v>
      </c>
      <c r="B426" s="238">
        <v>0</v>
      </c>
      <c r="C426" s="240">
        <v>0.21</v>
      </c>
      <c r="D426" s="236" t="s">
        <v>1507</v>
      </c>
      <c r="E426" s="238">
        <v>0</v>
      </c>
      <c r="F426" s="240">
        <v>0.22</v>
      </c>
      <c r="G426" s="236" t="s">
        <v>976</v>
      </c>
      <c r="H426" s="238">
        <v>0</v>
      </c>
      <c r="I426" s="240">
        <v>0.27</v>
      </c>
      <c r="J426" s="236" t="s">
        <v>611</v>
      </c>
      <c r="K426" s="238">
        <v>0.72</v>
      </c>
      <c r="L426" s="240">
        <v>0.16</v>
      </c>
      <c r="M426" s="236" t="s">
        <v>246</v>
      </c>
      <c r="N426" s="238">
        <v>0.72</v>
      </c>
      <c r="O426" s="240">
        <v>0.11</v>
      </c>
      <c r="P426" s="166">
        <f t="shared" si="15"/>
        <v>0.19400000000000001</v>
      </c>
    </row>
    <row r="427" spans="1:16" ht="15" customHeight="1" x14ac:dyDescent="0.25">
      <c r="A427" s="237"/>
      <c r="B427" s="239"/>
      <c r="C427" s="241"/>
      <c r="D427" s="237"/>
      <c r="E427" s="239"/>
      <c r="F427" s="241"/>
      <c r="G427" s="237"/>
      <c r="H427" s="239"/>
      <c r="I427" s="241"/>
      <c r="J427" s="237"/>
      <c r="K427" s="239"/>
      <c r="L427" s="241"/>
      <c r="M427" s="237"/>
      <c r="N427" s="239"/>
      <c r="O427" s="241"/>
      <c r="P427" s="166">
        <f t="shared" si="15"/>
        <v>0</v>
      </c>
    </row>
    <row r="428" spans="1:16" ht="15" customHeight="1" x14ac:dyDescent="0.25">
      <c r="A428" s="236" t="s">
        <v>1506</v>
      </c>
      <c r="B428" s="238">
        <v>0</v>
      </c>
      <c r="C428" s="240">
        <v>0.19</v>
      </c>
      <c r="D428" s="236" t="s">
        <v>1505</v>
      </c>
      <c r="E428" s="238">
        <v>0</v>
      </c>
      <c r="F428" s="240">
        <v>0.22</v>
      </c>
      <c r="G428" s="236" t="s">
        <v>975</v>
      </c>
      <c r="H428" s="238">
        <v>0</v>
      </c>
      <c r="I428" s="240">
        <v>0.26</v>
      </c>
      <c r="J428" s="236" t="s">
        <v>610</v>
      </c>
      <c r="K428" s="238">
        <v>0.72</v>
      </c>
      <c r="L428" s="240">
        <v>0.09</v>
      </c>
      <c r="M428" s="236" t="s">
        <v>245</v>
      </c>
      <c r="N428" s="238">
        <v>0.72</v>
      </c>
      <c r="O428" s="240">
        <v>0.2</v>
      </c>
      <c r="P428" s="166">
        <f t="shared" si="15"/>
        <v>0.192</v>
      </c>
    </row>
    <row r="429" spans="1:16" ht="15" customHeight="1" x14ac:dyDescent="0.25">
      <c r="A429" s="237"/>
      <c r="B429" s="239"/>
      <c r="C429" s="241"/>
      <c r="D429" s="237"/>
      <c r="E429" s="239"/>
      <c r="F429" s="241"/>
      <c r="G429" s="237"/>
      <c r="H429" s="239"/>
      <c r="I429" s="241"/>
      <c r="J429" s="237"/>
      <c r="K429" s="239"/>
      <c r="L429" s="241"/>
      <c r="M429" s="237"/>
      <c r="N429" s="239"/>
      <c r="O429" s="241"/>
      <c r="P429" s="166">
        <f t="shared" si="15"/>
        <v>0</v>
      </c>
    </row>
    <row r="430" spans="1:16" ht="15" customHeight="1" x14ac:dyDescent="0.25">
      <c r="A430" s="236" t="s">
        <v>1504</v>
      </c>
      <c r="B430" s="238">
        <v>0</v>
      </c>
      <c r="C430" s="240">
        <v>0.13</v>
      </c>
      <c r="D430" s="236" t="s">
        <v>1503</v>
      </c>
      <c r="E430" s="238">
        <v>0</v>
      </c>
      <c r="F430" s="240">
        <v>0.21</v>
      </c>
      <c r="G430" s="236" t="s">
        <v>974</v>
      </c>
      <c r="H430" s="238">
        <v>0</v>
      </c>
      <c r="I430" s="240">
        <v>0.23</v>
      </c>
      <c r="J430" s="236" t="s">
        <v>609</v>
      </c>
      <c r="K430" s="238">
        <v>0.72</v>
      </c>
      <c r="L430" s="240">
        <v>7.0000000000000007E-2</v>
      </c>
      <c r="M430" s="236" t="s">
        <v>244</v>
      </c>
      <c r="N430" s="238">
        <v>0.72</v>
      </c>
      <c r="O430" s="240">
        <v>0.21</v>
      </c>
      <c r="P430" s="166">
        <f t="shared" si="15"/>
        <v>0.16999999999999998</v>
      </c>
    </row>
    <row r="431" spans="1:16" ht="15" customHeight="1" x14ac:dyDescent="0.25">
      <c r="A431" s="237"/>
      <c r="B431" s="239"/>
      <c r="C431" s="241"/>
      <c r="D431" s="237"/>
      <c r="E431" s="239"/>
      <c r="F431" s="241"/>
      <c r="G431" s="237"/>
      <c r="H431" s="239"/>
      <c r="I431" s="241"/>
      <c r="J431" s="237"/>
      <c r="K431" s="239"/>
      <c r="L431" s="241"/>
      <c r="M431" s="237"/>
      <c r="N431" s="239"/>
      <c r="O431" s="241"/>
      <c r="P431" s="166">
        <f t="shared" si="15"/>
        <v>0</v>
      </c>
    </row>
    <row r="432" spans="1:16" ht="15" customHeight="1" x14ac:dyDescent="0.25">
      <c r="A432" s="236" t="s">
        <v>1502</v>
      </c>
      <c r="B432" s="238">
        <v>0</v>
      </c>
      <c r="C432" s="240">
        <v>0.16</v>
      </c>
      <c r="D432" s="236" t="s">
        <v>1501</v>
      </c>
      <c r="E432" s="238">
        <v>0</v>
      </c>
      <c r="F432" s="240">
        <v>0.21</v>
      </c>
      <c r="G432" s="236" t="s">
        <v>973</v>
      </c>
      <c r="H432" s="238">
        <v>0</v>
      </c>
      <c r="I432" s="240">
        <v>0.22</v>
      </c>
      <c r="J432" s="236" t="s">
        <v>608</v>
      </c>
      <c r="K432" s="238">
        <v>0.72</v>
      </c>
      <c r="L432" s="240">
        <v>0.2</v>
      </c>
      <c r="M432" s="236" t="s">
        <v>243</v>
      </c>
      <c r="N432" s="238">
        <v>0.72</v>
      </c>
      <c r="O432" s="240">
        <v>0.25</v>
      </c>
      <c r="P432" s="166">
        <f t="shared" si="15"/>
        <v>0.20800000000000002</v>
      </c>
    </row>
    <row r="433" spans="1:16" ht="15" customHeight="1" x14ac:dyDescent="0.25">
      <c r="A433" s="237"/>
      <c r="B433" s="239"/>
      <c r="C433" s="241"/>
      <c r="D433" s="237"/>
      <c r="E433" s="239"/>
      <c r="F433" s="241"/>
      <c r="G433" s="237"/>
      <c r="H433" s="239"/>
      <c r="I433" s="241"/>
      <c r="J433" s="237"/>
      <c r="K433" s="239"/>
      <c r="L433" s="241"/>
      <c r="M433" s="237"/>
      <c r="N433" s="239"/>
      <c r="O433" s="241"/>
      <c r="P433" s="166">
        <f t="shared" si="15"/>
        <v>0</v>
      </c>
    </row>
    <row r="434" spans="1:16" ht="15" customHeight="1" x14ac:dyDescent="0.25">
      <c r="A434" s="236" t="s">
        <v>1500</v>
      </c>
      <c r="B434" s="238">
        <v>0</v>
      </c>
      <c r="C434" s="240">
        <v>0.19</v>
      </c>
      <c r="D434" s="236" t="s">
        <v>1499</v>
      </c>
      <c r="E434" s="238">
        <v>0</v>
      </c>
      <c r="F434" s="240">
        <v>0.21</v>
      </c>
      <c r="G434" s="236" t="s">
        <v>972</v>
      </c>
      <c r="H434" s="238">
        <v>0</v>
      </c>
      <c r="I434" s="240">
        <v>0.21</v>
      </c>
      <c r="J434" s="236" t="s">
        <v>607</v>
      </c>
      <c r="K434" s="238">
        <v>0.72</v>
      </c>
      <c r="L434" s="240">
        <v>0.21</v>
      </c>
      <c r="M434" s="236" t="s">
        <v>242</v>
      </c>
      <c r="N434" s="238">
        <v>0.72</v>
      </c>
      <c r="O434" s="240">
        <v>0.26</v>
      </c>
      <c r="P434" s="166">
        <f t="shared" si="15"/>
        <v>0.21600000000000003</v>
      </c>
    </row>
    <row r="435" spans="1:16" ht="15" customHeight="1" x14ac:dyDescent="0.25">
      <c r="A435" s="237"/>
      <c r="B435" s="239"/>
      <c r="C435" s="241"/>
      <c r="D435" s="237"/>
      <c r="E435" s="239"/>
      <c r="F435" s="241"/>
      <c r="G435" s="237"/>
      <c r="H435" s="239"/>
      <c r="I435" s="241"/>
      <c r="J435" s="237"/>
      <c r="K435" s="239"/>
      <c r="L435" s="241"/>
      <c r="M435" s="237"/>
      <c r="N435" s="239"/>
      <c r="O435" s="241"/>
      <c r="P435" s="166">
        <f t="shared" si="15"/>
        <v>0</v>
      </c>
    </row>
    <row r="436" spans="1:16" ht="15" customHeight="1" x14ac:dyDescent="0.25">
      <c r="A436" s="236" t="s">
        <v>1498</v>
      </c>
      <c r="B436" s="238">
        <v>0</v>
      </c>
      <c r="C436" s="240">
        <v>0.2</v>
      </c>
      <c r="D436" s="236" t="s">
        <v>1497</v>
      </c>
      <c r="E436" s="238">
        <v>0</v>
      </c>
      <c r="F436" s="240">
        <v>0.2</v>
      </c>
      <c r="G436" s="236" t="s">
        <v>971</v>
      </c>
      <c r="H436" s="238">
        <v>0</v>
      </c>
      <c r="I436" s="240">
        <v>0.21</v>
      </c>
      <c r="J436" s="236" t="s">
        <v>606</v>
      </c>
      <c r="K436" s="238">
        <v>0.72</v>
      </c>
      <c r="L436" s="240">
        <v>0.22</v>
      </c>
      <c r="M436" s="236" t="s">
        <v>241</v>
      </c>
      <c r="N436" s="238">
        <v>0.72</v>
      </c>
      <c r="O436" s="240">
        <v>0.26</v>
      </c>
      <c r="P436" s="166">
        <f t="shared" si="15"/>
        <v>0.21799999999999997</v>
      </c>
    </row>
    <row r="437" spans="1:16" ht="15" customHeight="1" x14ac:dyDescent="0.25">
      <c r="A437" s="237"/>
      <c r="B437" s="239"/>
      <c r="C437" s="241"/>
      <c r="D437" s="237"/>
      <c r="E437" s="239"/>
      <c r="F437" s="241"/>
      <c r="G437" s="237"/>
      <c r="H437" s="239"/>
      <c r="I437" s="241"/>
      <c r="J437" s="237"/>
      <c r="K437" s="239"/>
      <c r="L437" s="241"/>
      <c r="M437" s="237"/>
      <c r="N437" s="239"/>
      <c r="O437" s="241"/>
      <c r="P437" s="166">
        <f t="shared" si="15"/>
        <v>0</v>
      </c>
    </row>
    <row r="438" spans="1:16" ht="15" customHeight="1" x14ac:dyDescent="0.25">
      <c r="A438" s="236" t="s">
        <v>1496</v>
      </c>
      <c r="B438" s="238">
        <v>0</v>
      </c>
      <c r="C438" s="240">
        <v>0.17</v>
      </c>
      <c r="D438" s="236" t="s">
        <v>1495</v>
      </c>
      <c r="E438" s="238">
        <v>0</v>
      </c>
      <c r="F438" s="240">
        <v>0.21</v>
      </c>
      <c r="G438" s="236" t="s">
        <v>970</v>
      </c>
      <c r="H438" s="238">
        <v>0</v>
      </c>
      <c r="I438" s="240">
        <v>0.22</v>
      </c>
      <c r="J438" s="236" t="s">
        <v>605</v>
      </c>
      <c r="K438" s="238">
        <v>0.72</v>
      </c>
      <c r="L438" s="240">
        <v>0.2</v>
      </c>
      <c r="M438" s="236" t="s">
        <v>240</v>
      </c>
      <c r="N438" s="238">
        <v>0.72</v>
      </c>
      <c r="O438" s="240">
        <v>0.24</v>
      </c>
      <c r="P438" s="166">
        <f t="shared" si="15"/>
        <v>0.20800000000000002</v>
      </c>
    </row>
    <row r="439" spans="1:16" ht="15" customHeight="1" x14ac:dyDescent="0.25">
      <c r="A439" s="237"/>
      <c r="B439" s="239"/>
      <c r="C439" s="241"/>
      <c r="D439" s="237"/>
      <c r="E439" s="239"/>
      <c r="F439" s="241"/>
      <c r="G439" s="237"/>
      <c r="H439" s="239"/>
      <c r="I439" s="241"/>
      <c r="J439" s="237"/>
      <c r="K439" s="239"/>
      <c r="L439" s="241"/>
      <c r="M439" s="237"/>
      <c r="N439" s="239"/>
      <c r="O439" s="241"/>
      <c r="P439" s="166">
        <f t="shared" si="15"/>
        <v>0</v>
      </c>
    </row>
    <row r="440" spans="1:16" ht="15" customHeight="1" x14ac:dyDescent="0.25">
      <c r="A440" s="236" t="s">
        <v>1494</v>
      </c>
      <c r="B440" s="238">
        <v>0</v>
      </c>
      <c r="C440" s="240">
        <v>0.15</v>
      </c>
      <c r="D440" s="236" t="s">
        <v>1493</v>
      </c>
      <c r="E440" s="238">
        <v>0</v>
      </c>
      <c r="F440" s="240">
        <v>0.21</v>
      </c>
      <c r="G440" s="236" t="s">
        <v>969</v>
      </c>
      <c r="H440" s="238">
        <v>0</v>
      </c>
      <c r="I440" s="240">
        <v>0.22</v>
      </c>
      <c r="J440" s="236" t="s">
        <v>604</v>
      </c>
      <c r="K440" s="238">
        <v>0.72</v>
      </c>
      <c r="L440" s="240">
        <v>0.17</v>
      </c>
      <c r="M440" s="236" t="s">
        <v>239</v>
      </c>
      <c r="N440" s="238">
        <v>0.72</v>
      </c>
      <c r="O440" s="240">
        <v>0.23</v>
      </c>
      <c r="P440" s="166">
        <f t="shared" si="15"/>
        <v>0.19600000000000001</v>
      </c>
    </row>
    <row r="441" spans="1:16" ht="15" customHeight="1" x14ac:dyDescent="0.25">
      <c r="A441" s="237"/>
      <c r="B441" s="239"/>
      <c r="C441" s="241"/>
      <c r="D441" s="237"/>
      <c r="E441" s="239"/>
      <c r="F441" s="241"/>
      <c r="G441" s="237"/>
      <c r="H441" s="239"/>
      <c r="I441" s="241"/>
      <c r="J441" s="237"/>
      <c r="K441" s="239"/>
      <c r="L441" s="241"/>
      <c r="M441" s="237"/>
      <c r="N441" s="239"/>
      <c r="O441" s="241"/>
      <c r="P441" s="166">
        <f t="shared" si="15"/>
        <v>0</v>
      </c>
    </row>
    <row r="442" spans="1:16" ht="15" customHeight="1" x14ac:dyDescent="0.25">
      <c r="A442" s="236" t="s">
        <v>1492</v>
      </c>
      <c r="B442" s="238">
        <v>0</v>
      </c>
      <c r="C442" s="240">
        <v>0.14000000000000001</v>
      </c>
      <c r="D442" s="236" t="s">
        <v>1491</v>
      </c>
      <c r="E442" s="238">
        <v>0</v>
      </c>
      <c r="F442" s="240">
        <v>0.17</v>
      </c>
      <c r="G442" s="236" t="s">
        <v>968</v>
      </c>
      <c r="H442" s="238">
        <v>0</v>
      </c>
      <c r="I442" s="240">
        <v>0.21</v>
      </c>
      <c r="J442" s="236" t="s">
        <v>603</v>
      </c>
      <c r="K442" s="238">
        <v>0.72</v>
      </c>
      <c r="L442" s="240">
        <v>0.19</v>
      </c>
      <c r="M442" s="236" t="s">
        <v>238</v>
      </c>
      <c r="N442" s="238">
        <v>0.72</v>
      </c>
      <c r="O442" s="240">
        <v>0.22</v>
      </c>
      <c r="P442" s="166">
        <f t="shared" si="15"/>
        <v>0.186</v>
      </c>
    </row>
    <row r="443" spans="1:16" ht="15" customHeight="1" x14ac:dyDescent="0.25">
      <c r="A443" s="237"/>
      <c r="B443" s="239"/>
      <c r="C443" s="241"/>
      <c r="D443" s="237"/>
      <c r="E443" s="239"/>
      <c r="F443" s="241"/>
      <c r="G443" s="237"/>
      <c r="H443" s="239"/>
      <c r="I443" s="241"/>
      <c r="J443" s="237"/>
      <c r="K443" s="239"/>
      <c r="L443" s="241"/>
      <c r="M443" s="237"/>
      <c r="N443" s="239"/>
      <c r="O443" s="241"/>
      <c r="P443" s="166">
        <f t="shared" si="15"/>
        <v>0</v>
      </c>
    </row>
    <row r="444" spans="1:16" ht="15" customHeight="1" x14ac:dyDescent="0.25">
      <c r="A444" s="236" t="s">
        <v>1490</v>
      </c>
      <c r="B444" s="238">
        <v>0</v>
      </c>
      <c r="C444" s="240">
        <v>0.2</v>
      </c>
      <c r="D444" s="236" t="s">
        <v>1489</v>
      </c>
      <c r="E444" s="238">
        <v>0</v>
      </c>
      <c r="F444" s="240">
        <v>0.19</v>
      </c>
      <c r="G444" s="236" t="s">
        <v>967</v>
      </c>
      <c r="H444" s="238">
        <v>0</v>
      </c>
      <c r="I444" s="240">
        <v>0.24</v>
      </c>
      <c r="J444" s="236" t="s">
        <v>602</v>
      </c>
      <c r="K444" s="238">
        <v>0.72</v>
      </c>
      <c r="L444" s="240">
        <v>0.19</v>
      </c>
      <c r="M444" s="236" t="s">
        <v>237</v>
      </c>
      <c r="N444" s="238">
        <v>0.72</v>
      </c>
      <c r="O444" s="240">
        <v>0.24</v>
      </c>
      <c r="P444" s="166">
        <f t="shared" si="15"/>
        <v>0.21200000000000002</v>
      </c>
    </row>
    <row r="445" spans="1:16" ht="15" customHeight="1" x14ac:dyDescent="0.25">
      <c r="A445" s="237"/>
      <c r="B445" s="239"/>
      <c r="C445" s="241"/>
      <c r="D445" s="237"/>
      <c r="E445" s="239"/>
      <c r="F445" s="241"/>
      <c r="G445" s="237"/>
      <c r="H445" s="239"/>
      <c r="I445" s="241"/>
      <c r="J445" s="237"/>
      <c r="K445" s="239"/>
      <c r="L445" s="241"/>
      <c r="M445" s="237"/>
      <c r="N445" s="239"/>
      <c r="O445" s="241"/>
      <c r="P445" s="166">
        <f t="shared" si="15"/>
        <v>0</v>
      </c>
    </row>
    <row r="446" spans="1:16" ht="15" customHeight="1" x14ac:dyDescent="0.25">
      <c r="A446" s="236" t="s">
        <v>1488</v>
      </c>
      <c r="B446" s="238">
        <v>0</v>
      </c>
      <c r="C446" s="240">
        <v>0.2</v>
      </c>
      <c r="D446" s="236" t="s">
        <v>1487</v>
      </c>
      <c r="E446" s="238">
        <v>0</v>
      </c>
      <c r="F446" s="240">
        <v>0.17</v>
      </c>
      <c r="G446" s="236" t="s">
        <v>966</v>
      </c>
      <c r="H446" s="238">
        <v>0</v>
      </c>
      <c r="I446" s="240">
        <v>0.21</v>
      </c>
      <c r="J446" s="236" t="s">
        <v>601</v>
      </c>
      <c r="K446" s="238">
        <v>0.71</v>
      </c>
      <c r="L446" s="240">
        <v>0.21</v>
      </c>
      <c r="M446" s="236" t="s">
        <v>236</v>
      </c>
      <c r="N446" s="238">
        <v>0.71</v>
      </c>
      <c r="O446" s="240">
        <v>0.21</v>
      </c>
      <c r="P446" s="166">
        <f t="shared" si="15"/>
        <v>0.19999999999999998</v>
      </c>
    </row>
    <row r="447" spans="1:16" ht="15" customHeight="1" x14ac:dyDescent="0.25">
      <c r="A447" s="237"/>
      <c r="B447" s="239"/>
      <c r="C447" s="241"/>
      <c r="D447" s="237"/>
      <c r="E447" s="239"/>
      <c r="F447" s="241"/>
      <c r="G447" s="237"/>
      <c r="H447" s="239"/>
      <c r="I447" s="241"/>
      <c r="J447" s="237"/>
      <c r="K447" s="239"/>
      <c r="L447" s="241"/>
      <c r="M447" s="237"/>
      <c r="N447" s="239"/>
      <c r="O447" s="241"/>
      <c r="P447" s="166">
        <f t="shared" si="15"/>
        <v>0</v>
      </c>
    </row>
    <row r="448" spans="1:16" ht="15" customHeight="1" x14ac:dyDescent="0.25">
      <c r="A448" s="236" t="s">
        <v>1486</v>
      </c>
      <c r="B448" s="238">
        <v>0</v>
      </c>
      <c r="C448" s="240">
        <v>0.2</v>
      </c>
      <c r="D448" s="236" t="s">
        <v>1485</v>
      </c>
      <c r="E448" s="238">
        <v>0</v>
      </c>
      <c r="F448" s="240">
        <v>0.2</v>
      </c>
      <c r="G448" s="236" t="s">
        <v>965</v>
      </c>
      <c r="H448" s="238">
        <v>0</v>
      </c>
      <c r="I448" s="240">
        <v>0.22</v>
      </c>
      <c r="J448" s="236" t="s">
        <v>600</v>
      </c>
      <c r="K448" s="238">
        <v>0.71</v>
      </c>
      <c r="L448" s="240">
        <v>0.2</v>
      </c>
      <c r="M448" s="236" t="s">
        <v>235</v>
      </c>
      <c r="N448" s="238">
        <v>0.71</v>
      </c>
      <c r="O448" s="240">
        <v>0.23</v>
      </c>
      <c r="P448" s="166">
        <f t="shared" si="15"/>
        <v>0.21000000000000002</v>
      </c>
    </row>
    <row r="449" spans="1:17" ht="15" customHeight="1" x14ac:dyDescent="0.25">
      <c r="A449" s="237"/>
      <c r="B449" s="239"/>
      <c r="C449" s="241"/>
      <c r="D449" s="237"/>
      <c r="E449" s="239"/>
      <c r="F449" s="241"/>
      <c r="G449" s="237"/>
      <c r="H449" s="239"/>
      <c r="I449" s="241"/>
      <c r="J449" s="237"/>
      <c r="K449" s="239"/>
      <c r="L449" s="241"/>
      <c r="M449" s="237"/>
      <c r="N449" s="239"/>
      <c r="O449" s="241"/>
      <c r="P449" s="166">
        <f t="shared" si="15"/>
        <v>0</v>
      </c>
    </row>
    <row r="450" spans="1:17" ht="15" customHeight="1" x14ac:dyDescent="0.25">
      <c r="A450" s="236" t="s">
        <v>1484</v>
      </c>
      <c r="B450" s="238">
        <v>0</v>
      </c>
      <c r="C450" s="240">
        <v>0.18</v>
      </c>
      <c r="D450" s="236" t="s">
        <v>1483</v>
      </c>
      <c r="E450" s="238">
        <v>0</v>
      </c>
      <c r="F450" s="240">
        <v>0.15</v>
      </c>
      <c r="G450" s="236" t="s">
        <v>964</v>
      </c>
      <c r="H450" s="238">
        <v>0</v>
      </c>
      <c r="I450" s="240">
        <v>0.22</v>
      </c>
      <c r="J450" s="236" t="s">
        <v>599</v>
      </c>
      <c r="K450" s="238">
        <v>0.71</v>
      </c>
      <c r="L450" s="240">
        <v>0.17</v>
      </c>
      <c r="M450" s="236" t="s">
        <v>234</v>
      </c>
      <c r="N450" s="238">
        <v>0.71</v>
      </c>
      <c r="O450" s="240">
        <v>0.24</v>
      </c>
      <c r="P450" s="166">
        <f t="shared" si="15"/>
        <v>0.192</v>
      </c>
    </row>
    <row r="451" spans="1:17" ht="15" customHeight="1" x14ac:dyDescent="0.25">
      <c r="A451" s="237"/>
      <c r="B451" s="239"/>
      <c r="C451" s="241"/>
      <c r="D451" s="237"/>
      <c r="E451" s="239"/>
      <c r="F451" s="241"/>
      <c r="G451" s="237"/>
      <c r="H451" s="239"/>
      <c r="I451" s="241"/>
      <c r="J451" s="237"/>
      <c r="K451" s="239"/>
      <c r="L451" s="241"/>
      <c r="M451" s="237"/>
      <c r="N451" s="239"/>
      <c r="O451" s="241"/>
      <c r="P451" s="166">
        <f t="shared" si="15"/>
        <v>0</v>
      </c>
    </row>
    <row r="452" spans="1:17" ht="15" customHeight="1" x14ac:dyDescent="0.25">
      <c r="A452" s="175"/>
      <c r="B452" s="174"/>
      <c r="C452" s="173"/>
      <c r="D452" s="175"/>
      <c r="E452" s="174"/>
      <c r="F452" s="173"/>
      <c r="G452" s="175"/>
      <c r="H452" s="174"/>
      <c r="I452" s="173"/>
      <c r="J452" s="175"/>
      <c r="K452" s="174"/>
      <c r="L452" s="173"/>
      <c r="M452" s="175"/>
      <c r="N452" s="174"/>
      <c r="O452" s="173"/>
      <c r="P452" s="166"/>
      <c r="Q452" s="166">
        <f>SUM(P390:P451)</f>
        <v>6.2560000000000002</v>
      </c>
    </row>
    <row r="453" spans="1:17" ht="15" customHeight="1" x14ac:dyDescent="0.25">
      <c r="A453" s="236" t="s">
        <v>1482</v>
      </c>
      <c r="B453" s="238">
        <v>0</v>
      </c>
      <c r="C453" s="240">
        <v>0.2</v>
      </c>
      <c r="D453" s="236" t="s">
        <v>1481</v>
      </c>
      <c r="E453" s="238">
        <v>0</v>
      </c>
      <c r="F453" s="240">
        <v>0.21</v>
      </c>
      <c r="G453" s="236" t="s">
        <v>963</v>
      </c>
      <c r="H453" s="238">
        <v>0</v>
      </c>
      <c r="I453" s="240">
        <v>0.19</v>
      </c>
      <c r="J453" s="236" t="s">
        <v>598</v>
      </c>
      <c r="K453" s="238">
        <v>0.71</v>
      </c>
      <c r="L453" s="240">
        <v>0.2</v>
      </c>
      <c r="M453" s="236" t="s">
        <v>233</v>
      </c>
      <c r="N453" s="238">
        <v>0.71</v>
      </c>
      <c r="O453" s="240">
        <v>0.23</v>
      </c>
      <c r="P453" s="166">
        <f t="shared" ref="P453:P484" si="16">(C453+F453+I453+L453+O453)/5</f>
        <v>0.20600000000000002</v>
      </c>
    </row>
    <row r="454" spans="1:17" ht="15" customHeight="1" x14ac:dyDescent="0.25">
      <c r="A454" s="237"/>
      <c r="B454" s="239"/>
      <c r="C454" s="241"/>
      <c r="D454" s="237"/>
      <c r="E454" s="239"/>
      <c r="F454" s="241"/>
      <c r="G454" s="237"/>
      <c r="H454" s="239"/>
      <c r="I454" s="241"/>
      <c r="J454" s="237"/>
      <c r="K454" s="239"/>
      <c r="L454" s="241"/>
      <c r="M454" s="237"/>
      <c r="N454" s="239"/>
      <c r="O454" s="241"/>
      <c r="P454" s="166">
        <f t="shared" si="16"/>
        <v>0</v>
      </c>
    </row>
    <row r="455" spans="1:17" ht="15" customHeight="1" x14ac:dyDescent="0.25">
      <c r="A455" s="236" t="s">
        <v>1480</v>
      </c>
      <c r="B455" s="238">
        <v>0</v>
      </c>
      <c r="C455" s="240">
        <v>0.17</v>
      </c>
      <c r="D455" s="236" t="s">
        <v>1479</v>
      </c>
      <c r="E455" s="238">
        <v>0</v>
      </c>
      <c r="F455" s="240">
        <v>0.22</v>
      </c>
      <c r="G455" s="236" t="s">
        <v>962</v>
      </c>
      <c r="H455" s="238">
        <v>0</v>
      </c>
      <c r="I455" s="240">
        <v>0.21</v>
      </c>
      <c r="J455" s="236" t="s">
        <v>597</v>
      </c>
      <c r="K455" s="238">
        <v>0.71</v>
      </c>
      <c r="L455" s="240">
        <v>0.2</v>
      </c>
      <c r="M455" s="236" t="s">
        <v>232</v>
      </c>
      <c r="N455" s="238">
        <v>0.71</v>
      </c>
      <c r="O455" s="240">
        <v>0.11</v>
      </c>
      <c r="P455" s="166">
        <f t="shared" si="16"/>
        <v>0.182</v>
      </c>
    </row>
    <row r="456" spans="1:17" ht="15" customHeight="1" x14ac:dyDescent="0.25">
      <c r="A456" s="237"/>
      <c r="B456" s="239"/>
      <c r="C456" s="241"/>
      <c r="D456" s="237"/>
      <c r="E456" s="239"/>
      <c r="F456" s="241"/>
      <c r="G456" s="237"/>
      <c r="H456" s="239"/>
      <c r="I456" s="241"/>
      <c r="J456" s="237"/>
      <c r="K456" s="239"/>
      <c r="L456" s="241"/>
      <c r="M456" s="237"/>
      <c r="N456" s="239"/>
      <c r="O456" s="241"/>
      <c r="P456" s="166">
        <f t="shared" si="16"/>
        <v>0</v>
      </c>
    </row>
    <row r="457" spans="1:17" ht="15" customHeight="1" x14ac:dyDescent="0.25">
      <c r="A457" s="236" t="s">
        <v>1478</v>
      </c>
      <c r="B457" s="238">
        <v>0</v>
      </c>
      <c r="C457" s="240">
        <v>0.22</v>
      </c>
      <c r="D457" s="236" t="s">
        <v>1477</v>
      </c>
      <c r="E457" s="238">
        <v>0</v>
      </c>
      <c r="F457" s="240">
        <v>0.21</v>
      </c>
      <c r="G457" s="236" t="s">
        <v>961</v>
      </c>
      <c r="H457" s="238">
        <v>0</v>
      </c>
      <c r="I457" s="240">
        <v>0.2</v>
      </c>
      <c r="J457" s="236" t="s">
        <v>596</v>
      </c>
      <c r="K457" s="238">
        <v>0.71</v>
      </c>
      <c r="L457" s="240">
        <v>0.17</v>
      </c>
      <c r="M457" s="236" t="s">
        <v>231</v>
      </c>
      <c r="N457" s="238">
        <v>0.71</v>
      </c>
      <c r="O457" s="240">
        <v>0.19</v>
      </c>
      <c r="P457" s="166">
        <f t="shared" si="16"/>
        <v>0.19800000000000001</v>
      </c>
    </row>
    <row r="458" spans="1:17" ht="15" customHeight="1" x14ac:dyDescent="0.25">
      <c r="A458" s="237"/>
      <c r="B458" s="239"/>
      <c r="C458" s="241"/>
      <c r="D458" s="237"/>
      <c r="E458" s="239"/>
      <c r="F458" s="241"/>
      <c r="G458" s="237"/>
      <c r="H458" s="239"/>
      <c r="I458" s="241"/>
      <c r="J458" s="237"/>
      <c r="K458" s="239"/>
      <c r="L458" s="241"/>
      <c r="M458" s="237"/>
      <c r="N458" s="239"/>
      <c r="O458" s="241"/>
      <c r="P458" s="166">
        <f t="shared" si="16"/>
        <v>0</v>
      </c>
    </row>
    <row r="459" spans="1:17" ht="15" customHeight="1" x14ac:dyDescent="0.25">
      <c r="A459" s="236" t="s">
        <v>1476</v>
      </c>
      <c r="B459" s="238">
        <v>0</v>
      </c>
      <c r="C459" s="240">
        <v>0.21</v>
      </c>
      <c r="D459" s="236" t="s">
        <v>1475</v>
      </c>
      <c r="E459" s="238">
        <v>0</v>
      </c>
      <c r="F459" s="240">
        <v>0.22</v>
      </c>
      <c r="G459" s="236" t="s">
        <v>960</v>
      </c>
      <c r="H459" s="238">
        <v>0</v>
      </c>
      <c r="I459" s="240">
        <v>0.19</v>
      </c>
      <c r="J459" s="236" t="s">
        <v>595</v>
      </c>
      <c r="K459" s="238">
        <v>0.71</v>
      </c>
      <c r="L459" s="240">
        <v>0.2</v>
      </c>
      <c r="M459" s="236" t="s">
        <v>230</v>
      </c>
      <c r="N459" s="238">
        <v>0.71</v>
      </c>
      <c r="O459" s="240">
        <v>0.24</v>
      </c>
      <c r="P459" s="166">
        <f t="shared" si="16"/>
        <v>0.21200000000000002</v>
      </c>
    </row>
    <row r="460" spans="1:17" ht="15" customHeight="1" x14ac:dyDescent="0.25">
      <c r="A460" s="237"/>
      <c r="B460" s="239"/>
      <c r="C460" s="241"/>
      <c r="D460" s="237"/>
      <c r="E460" s="239"/>
      <c r="F460" s="241"/>
      <c r="G460" s="237"/>
      <c r="H460" s="239"/>
      <c r="I460" s="241"/>
      <c r="J460" s="237"/>
      <c r="K460" s="239"/>
      <c r="L460" s="241"/>
      <c r="M460" s="237"/>
      <c r="N460" s="239"/>
      <c r="O460" s="241"/>
      <c r="P460" s="166">
        <f t="shared" si="16"/>
        <v>0</v>
      </c>
    </row>
    <row r="461" spans="1:17" ht="15" customHeight="1" x14ac:dyDescent="0.25">
      <c r="A461" s="236" t="s">
        <v>1474</v>
      </c>
      <c r="B461" s="238">
        <v>0</v>
      </c>
      <c r="C461" s="240">
        <v>0.19</v>
      </c>
      <c r="D461" s="236" t="s">
        <v>1473</v>
      </c>
      <c r="E461" s="238">
        <v>0</v>
      </c>
      <c r="F461" s="240">
        <v>0.2</v>
      </c>
      <c r="G461" s="236" t="s">
        <v>959</v>
      </c>
      <c r="H461" s="238">
        <v>0</v>
      </c>
      <c r="I461" s="240">
        <v>0.22</v>
      </c>
      <c r="J461" s="236" t="s">
        <v>594</v>
      </c>
      <c r="K461" s="238">
        <v>0.71</v>
      </c>
      <c r="L461" s="240">
        <v>0.21</v>
      </c>
      <c r="M461" s="236" t="s">
        <v>229</v>
      </c>
      <c r="N461" s="238">
        <v>0.71</v>
      </c>
      <c r="O461" s="240">
        <v>0.24</v>
      </c>
      <c r="P461" s="166">
        <f t="shared" si="16"/>
        <v>0.21200000000000002</v>
      </c>
    </row>
    <row r="462" spans="1:17" ht="15" customHeight="1" x14ac:dyDescent="0.25">
      <c r="A462" s="237"/>
      <c r="B462" s="239"/>
      <c r="C462" s="241"/>
      <c r="D462" s="237"/>
      <c r="E462" s="239"/>
      <c r="F462" s="241"/>
      <c r="G462" s="237"/>
      <c r="H462" s="239"/>
      <c r="I462" s="241"/>
      <c r="J462" s="237"/>
      <c r="K462" s="239"/>
      <c r="L462" s="241"/>
      <c r="M462" s="237"/>
      <c r="N462" s="239"/>
      <c r="O462" s="241"/>
      <c r="P462" s="166">
        <f t="shared" si="16"/>
        <v>0</v>
      </c>
    </row>
    <row r="463" spans="1:17" ht="15" customHeight="1" x14ac:dyDescent="0.25">
      <c r="A463" s="236" t="s">
        <v>1472</v>
      </c>
      <c r="B463" s="238">
        <v>0</v>
      </c>
      <c r="C463" s="240">
        <v>0.21</v>
      </c>
      <c r="D463" s="236" t="s">
        <v>1471</v>
      </c>
      <c r="E463" s="238">
        <v>0</v>
      </c>
      <c r="F463" s="240">
        <v>0.21</v>
      </c>
      <c r="G463" s="236" t="s">
        <v>958</v>
      </c>
      <c r="H463" s="238">
        <v>0</v>
      </c>
      <c r="I463" s="240">
        <v>0.23</v>
      </c>
      <c r="J463" s="236" t="s">
        <v>593</v>
      </c>
      <c r="K463" s="238">
        <v>0.71</v>
      </c>
      <c r="L463" s="240">
        <v>0.21</v>
      </c>
      <c r="M463" s="236" t="s">
        <v>228</v>
      </c>
      <c r="N463" s="238">
        <v>0.71</v>
      </c>
      <c r="O463" s="240">
        <v>0.21</v>
      </c>
      <c r="P463" s="166">
        <f t="shared" si="16"/>
        <v>0.21400000000000002</v>
      </c>
    </row>
    <row r="464" spans="1:17" ht="15" customHeight="1" x14ac:dyDescent="0.25">
      <c r="A464" s="237"/>
      <c r="B464" s="239"/>
      <c r="C464" s="241"/>
      <c r="D464" s="237"/>
      <c r="E464" s="239"/>
      <c r="F464" s="241"/>
      <c r="G464" s="237"/>
      <c r="H464" s="239"/>
      <c r="I464" s="241"/>
      <c r="J464" s="237"/>
      <c r="K464" s="239"/>
      <c r="L464" s="241"/>
      <c r="M464" s="237"/>
      <c r="N464" s="239"/>
      <c r="O464" s="241"/>
      <c r="P464" s="166">
        <f t="shared" si="16"/>
        <v>0</v>
      </c>
    </row>
    <row r="465" spans="1:16" ht="15" customHeight="1" x14ac:dyDescent="0.25">
      <c r="A465" s="236" t="s">
        <v>1470</v>
      </c>
      <c r="B465" s="238">
        <v>0</v>
      </c>
      <c r="C465" s="240">
        <v>0.19</v>
      </c>
      <c r="D465" s="236" t="s">
        <v>1469</v>
      </c>
      <c r="E465" s="238">
        <v>0</v>
      </c>
      <c r="F465" s="240">
        <v>0.2</v>
      </c>
      <c r="G465" s="236" t="s">
        <v>957</v>
      </c>
      <c r="H465" s="238">
        <v>0</v>
      </c>
      <c r="I465" s="240">
        <v>0.24</v>
      </c>
      <c r="J465" s="236" t="s">
        <v>592</v>
      </c>
      <c r="K465" s="238">
        <v>0.71</v>
      </c>
      <c r="L465" s="240">
        <v>0.21</v>
      </c>
      <c r="M465" s="236" t="s">
        <v>227</v>
      </c>
      <c r="N465" s="238">
        <v>0.71</v>
      </c>
      <c r="O465" s="240">
        <v>0.19</v>
      </c>
      <c r="P465" s="166">
        <f t="shared" si="16"/>
        <v>0.20600000000000002</v>
      </c>
    </row>
    <row r="466" spans="1:16" ht="15" customHeight="1" x14ac:dyDescent="0.25">
      <c r="A466" s="237"/>
      <c r="B466" s="239"/>
      <c r="C466" s="241"/>
      <c r="D466" s="237"/>
      <c r="E466" s="239"/>
      <c r="F466" s="241"/>
      <c r="G466" s="237"/>
      <c r="H466" s="239"/>
      <c r="I466" s="241"/>
      <c r="J466" s="237"/>
      <c r="K466" s="239"/>
      <c r="L466" s="241"/>
      <c r="M466" s="237"/>
      <c r="N466" s="239"/>
      <c r="O466" s="241"/>
      <c r="P466" s="166">
        <f t="shared" si="16"/>
        <v>0</v>
      </c>
    </row>
    <row r="467" spans="1:16" ht="15" customHeight="1" x14ac:dyDescent="0.25">
      <c r="A467" s="236" t="s">
        <v>1468</v>
      </c>
      <c r="B467" s="238">
        <v>0</v>
      </c>
      <c r="C467" s="240">
        <v>0.18</v>
      </c>
      <c r="D467" s="236" t="s">
        <v>1467</v>
      </c>
      <c r="E467" s="238">
        <v>0</v>
      </c>
      <c r="F467" s="240">
        <v>0.19</v>
      </c>
      <c r="G467" s="236" t="s">
        <v>956</v>
      </c>
      <c r="H467" s="238">
        <v>0</v>
      </c>
      <c r="I467" s="240">
        <v>0.25</v>
      </c>
      <c r="J467" s="236" t="s">
        <v>591</v>
      </c>
      <c r="K467" s="238">
        <v>0.71</v>
      </c>
      <c r="L467" s="240">
        <v>0.2</v>
      </c>
      <c r="M467" s="236" t="s">
        <v>226</v>
      </c>
      <c r="N467" s="238">
        <v>0.71</v>
      </c>
      <c r="O467" s="240">
        <v>0.2</v>
      </c>
      <c r="P467" s="166">
        <f t="shared" si="16"/>
        <v>0.20400000000000001</v>
      </c>
    </row>
    <row r="468" spans="1:16" ht="15" customHeight="1" x14ac:dyDescent="0.25">
      <c r="A468" s="237"/>
      <c r="B468" s="239"/>
      <c r="C468" s="241"/>
      <c r="D468" s="237"/>
      <c r="E468" s="239"/>
      <c r="F468" s="241"/>
      <c r="G468" s="237"/>
      <c r="H468" s="239"/>
      <c r="I468" s="241"/>
      <c r="J468" s="237"/>
      <c r="K468" s="239"/>
      <c r="L468" s="241"/>
      <c r="M468" s="237"/>
      <c r="N468" s="239"/>
      <c r="O468" s="241"/>
      <c r="P468" s="166">
        <f t="shared" si="16"/>
        <v>0</v>
      </c>
    </row>
    <row r="469" spans="1:16" ht="15" customHeight="1" x14ac:dyDescent="0.25">
      <c r="A469" s="236" t="s">
        <v>1466</v>
      </c>
      <c r="B469" s="238">
        <v>0</v>
      </c>
      <c r="C469" s="240">
        <v>0.19</v>
      </c>
      <c r="D469" s="236" t="s">
        <v>1465</v>
      </c>
      <c r="E469" s="238">
        <v>0</v>
      </c>
      <c r="F469" s="240">
        <v>0.18</v>
      </c>
      <c r="G469" s="236" t="s">
        <v>955</v>
      </c>
      <c r="H469" s="238">
        <v>0</v>
      </c>
      <c r="I469" s="240">
        <v>0.24</v>
      </c>
      <c r="J469" s="236" t="s">
        <v>590</v>
      </c>
      <c r="K469" s="238">
        <v>0.71</v>
      </c>
      <c r="L469" s="240">
        <v>0.19</v>
      </c>
      <c r="M469" s="236" t="s">
        <v>225</v>
      </c>
      <c r="N469" s="238">
        <v>0.71</v>
      </c>
      <c r="O469" s="240">
        <v>0.21</v>
      </c>
      <c r="P469" s="166">
        <f t="shared" si="16"/>
        <v>0.20200000000000001</v>
      </c>
    </row>
    <row r="470" spans="1:16" ht="15" customHeight="1" x14ac:dyDescent="0.25">
      <c r="A470" s="237"/>
      <c r="B470" s="239"/>
      <c r="C470" s="241"/>
      <c r="D470" s="237"/>
      <c r="E470" s="239"/>
      <c r="F470" s="241"/>
      <c r="G470" s="237"/>
      <c r="H470" s="239"/>
      <c r="I470" s="241"/>
      <c r="J470" s="237"/>
      <c r="K470" s="239"/>
      <c r="L470" s="241"/>
      <c r="M470" s="237"/>
      <c r="N470" s="239"/>
      <c r="O470" s="241"/>
      <c r="P470" s="166">
        <f t="shared" si="16"/>
        <v>0</v>
      </c>
    </row>
    <row r="471" spans="1:16" ht="15" customHeight="1" x14ac:dyDescent="0.25">
      <c r="A471" s="236" t="s">
        <v>1464</v>
      </c>
      <c r="B471" s="238">
        <v>0</v>
      </c>
      <c r="C471" s="240">
        <v>0.2</v>
      </c>
      <c r="D471" s="236" t="s">
        <v>1463</v>
      </c>
      <c r="E471" s="238">
        <v>0</v>
      </c>
      <c r="F471" s="240">
        <v>0.16</v>
      </c>
      <c r="G471" s="236" t="s">
        <v>954</v>
      </c>
      <c r="H471" s="238">
        <v>0</v>
      </c>
      <c r="I471" s="240">
        <v>0.24</v>
      </c>
      <c r="J471" s="236" t="s">
        <v>589</v>
      </c>
      <c r="K471" s="238">
        <v>0.71</v>
      </c>
      <c r="L471" s="240">
        <v>0.19</v>
      </c>
      <c r="M471" s="236" t="s">
        <v>224</v>
      </c>
      <c r="N471" s="238">
        <v>0.71</v>
      </c>
      <c r="O471" s="240">
        <v>0.22</v>
      </c>
      <c r="P471" s="166">
        <f t="shared" si="16"/>
        <v>0.20200000000000001</v>
      </c>
    </row>
    <row r="472" spans="1:16" ht="15" customHeight="1" x14ac:dyDescent="0.25">
      <c r="A472" s="237"/>
      <c r="B472" s="239"/>
      <c r="C472" s="241"/>
      <c r="D472" s="237"/>
      <c r="E472" s="239"/>
      <c r="F472" s="241"/>
      <c r="G472" s="237"/>
      <c r="H472" s="239"/>
      <c r="I472" s="241"/>
      <c r="J472" s="237"/>
      <c r="K472" s="239"/>
      <c r="L472" s="241"/>
      <c r="M472" s="237"/>
      <c r="N472" s="239"/>
      <c r="O472" s="241"/>
      <c r="P472" s="166">
        <f t="shared" si="16"/>
        <v>0</v>
      </c>
    </row>
    <row r="473" spans="1:16" ht="15" customHeight="1" x14ac:dyDescent="0.25">
      <c r="A473" s="236" t="s">
        <v>1462</v>
      </c>
      <c r="B473" s="238">
        <v>0</v>
      </c>
      <c r="C473" s="240">
        <v>0.2</v>
      </c>
      <c r="D473" s="236" t="s">
        <v>1461</v>
      </c>
      <c r="E473" s="238">
        <v>0</v>
      </c>
      <c r="F473" s="240">
        <v>0.15</v>
      </c>
      <c r="G473" s="236" t="s">
        <v>953</v>
      </c>
      <c r="H473" s="238">
        <v>0</v>
      </c>
      <c r="I473" s="240">
        <v>0.23</v>
      </c>
      <c r="J473" s="236" t="s">
        <v>588</v>
      </c>
      <c r="K473" s="238">
        <v>0.71</v>
      </c>
      <c r="L473" s="240">
        <v>0.2</v>
      </c>
      <c r="M473" s="236" t="s">
        <v>223</v>
      </c>
      <c r="N473" s="238">
        <v>0.71</v>
      </c>
      <c r="O473" s="240">
        <v>0.2</v>
      </c>
      <c r="P473" s="166">
        <f t="shared" si="16"/>
        <v>0.19600000000000001</v>
      </c>
    </row>
    <row r="474" spans="1:16" ht="15" customHeight="1" x14ac:dyDescent="0.25">
      <c r="A474" s="237"/>
      <c r="B474" s="239"/>
      <c r="C474" s="241"/>
      <c r="D474" s="237"/>
      <c r="E474" s="239"/>
      <c r="F474" s="241"/>
      <c r="G474" s="237"/>
      <c r="H474" s="239"/>
      <c r="I474" s="241"/>
      <c r="J474" s="237"/>
      <c r="K474" s="239"/>
      <c r="L474" s="241"/>
      <c r="M474" s="237"/>
      <c r="N474" s="239"/>
      <c r="O474" s="241"/>
      <c r="P474" s="166">
        <f t="shared" si="16"/>
        <v>0</v>
      </c>
    </row>
    <row r="475" spans="1:16" ht="15" customHeight="1" x14ac:dyDescent="0.25">
      <c r="A475" s="236" t="s">
        <v>1460</v>
      </c>
      <c r="B475" s="238">
        <v>0</v>
      </c>
      <c r="C475" s="240">
        <v>0.2</v>
      </c>
      <c r="D475" s="236" t="s">
        <v>1459</v>
      </c>
      <c r="E475" s="238">
        <v>0</v>
      </c>
      <c r="F475" s="240">
        <v>0.16</v>
      </c>
      <c r="G475" s="236" t="s">
        <v>952</v>
      </c>
      <c r="H475" s="238">
        <v>0</v>
      </c>
      <c r="I475" s="240">
        <v>0.26</v>
      </c>
      <c r="J475" s="236" t="s">
        <v>587</v>
      </c>
      <c r="K475" s="238">
        <v>0.7</v>
      </c>
      <c r="L475" s="240">
        <v>0.2</v>
      </c>
      <c r="M475" s="236" t="s">
        <v>222</v>
      </c>
      <c r="N475" s="238">
        <v>0.7</v>
      </c>
      <c r="O475" s="240">
        <v>0.21</v>
      </c>
      <c r="P475" s="166">
        <f t="shared" si="16"/>
        <v>0.20600000000000002</v>
      </c>
    </row>
    <row r="476" spans="1:16" ht="15" customHeight="1" x14ac:dyDescent="0.25">
      <c r="A476" s="237"/>
      <c r="B476" s="239"/>
      <c r="C476" s="241"/>
      <c r="D476" s="237"/>
      <c r="E476" s="239"/>
      <c r="F476" s="241"/>
      <c r="G476" s="237"/>
      <c r="H476" s="239"/>
      <c r="I476" s="241"/>
      <c r="J476" s="237"/>
      <c r="K476" s="239"/>
      <c r="L476" s="241"/>
      <c r="M476" s="237"/>
      <c r="N476" s="239"/>
      <c r="O476" s="241"/>
      <c r="P476" s="166">
        <f t="shared" si="16"/>
        <v>0</v>
      </c>
    </row>
    <row r="477" spans="1:16" ht="15" customHeight="1" x14ac:dyDescent="0.25">
      <c r="A477" s="236" t="s">
        <v>1458</v>
      </c>
      <c r="B477" s="238">
        <v>0</v>
      </c>
      <c r="C477" s="240">
        <v>0.2</v>
      </c>
      <c r="D477" s="236" t="s">
        <v>1457</v>
      </c>
      <c r="E477" s="238">
        <v>0</v>
      </c>
      <c r="F477" s="240">
        <v>0.17</v>
      </c>
      <c r="G477" s="236" t="s">
        <v>951</v>
      </c>
      <c r="H477" s="238">
        <v>0</v>
      </c>
      <c r="I477" s="240">
        <v>0.24</v>
      </c>
      <c r="J477" s="236" t="s">
        <v>586</v>
      </c>
      <c r="K477" s="238">
        <v>0.7</v>
      </c>
      <c r="L477" s="240">
        <v>0.2</v>
      </c>
      <c r="M477" s="236" t="s">
        <v>221</v>
      </c>
      <c r="N477" s="238">
        <v>0.7</v>
      </c>
      <c r="O477" s="240">
        <v>0.19</v>
      </c>
      <c r="P477" s="166">
        <f t="shared" si="16"/>
        <v>0.2</v>
      </c>
    </row>
    <row r="478" spans="1:16" ht="15" customHeight="1" x14ac:dyDescent="0.25">
      <c r="A478" s="237"/>
      <c r="B478" s="239"/>
      <c r="C478" s="241"/>
      <c r="D478" s="237"/>
      <c r="E478" s="239"/>
      <c r="F478" s="241"/>
      <c r="G478" s="237"/>
      <c r="H478" s="239"/>
      <c r="I478" s="241"/>
      <c r="J478" s="237"/>
      <c r="K478" s="239"/>
      <c r="L478" s="241"/>
      <c r="M478" s="237"/>
      <c r="N478" s="239"/>
      <c r="O478" s="241"/>
      <c r="P478" s="166">
        <f t="shared" si="16"/>
        <v>0</v>
      </c>
    </row>
    <row r="479" spans="1:16" ht="15" customHeight="1" x14ac:dyDescent="0.25">
      <c r="A479" s="236" t="s">
        <v>1456</v>
      </c>
      <c r="B479" s="238">
        <v>0</v>
      </c>
      <c r="C479" s="240">
        <v>0.19</v>
      </c>
      <c r="D479" s="236" t="s">
        <v>1455</v>
      </c>
      <c r="E479" s="238">
        <v>0</v>
      </c>
      <c r="F479" s="240">
        <v>0.2</v>
      </c>
      <c r="G479" s="236" t="s">
        <v>950</v>
      </c>
      <c r="H479" s="238">
        <v>0</v>
      </c>
      <c r="I479" s="240">
        <v>0.24</v>
      </c>
      <c r="J479" s="236" t="s">
        <v>585</v>
      </c>
      <c r="K479" s="238">
        <v>0.7</v>
      </c>
      <c r="L479" s="240">
        <v>0.2</v>
      </c>
      <c r="M479" s="236" t="s">
        <v>220</v>
      </c>
      <c r="N479" s="238">
        <v>0.7</v>
      </c>
      <c r="O479" s="240">
        <v>0.22</v>
      </c>
      <c r="P479" s="166">
        <f t="shared" si="16"/>
        <v>0.21000000000000002</v>
      </c>
    </row>
    <row r="480" spans="1:16" ht="15" customHeight="1" x14ac:dyDescent="0.25">
      <c r="A480" s="237"/>
      <c r="B480" s="239"/>
      <c r="C480" s="241"/>
      <c r="D480" s="237"/>
      <c r="E480" s="239"/>
      <c r="F480" s="241"/>
      <c r="G480" s="237"/>
      <c r="H480" s="239"/>
      <c r="I480" s="241"/>
      <c r="J480" s="237"/>
      <c r="K480" s="239"/>
      <c r="L480" s="241"/>
      <c r="M480" s="237"/>
      <c r="N480" s="239"/>
      <c r="O480" s="241"/>
      <c r="P480" s="166">
        <f t="shared" si="16"/>
        <v>0</v>
      </c>
    </row>
    <row r="481" spans="1:16" ht="15" customHeight="1" x14ac:dyDescent="0.25">
      <c r="A481" s="236" t="s">
        <v>1454</v>
      </c>
      <c r="B481" s="238">
        <v>0</v>
      </c>
      <c r="C481" s="240">
        <v>0.2</v>
      </c>
      <c r="D481" s="236" t="s">
        <v>1453</v>
      </c>
      <c r="E481" s="238">
        <v>0</v>
      </c>
      <c r="F481" s="240">
        <v>0.2</v>
      </c>
      <c r="G481" s="236" t="s">
        <v>949</v>
      </c>
      <c r="H481" s="238">
        <v>0</v>
      </c>
      <c r="I481" s="240">
        <v>0.21</v>
      </c>
      <c r="J481" s="236" t="s">
        <v>584</v>
      </c>
      <c r="K481" s="238">
        <v>0.7</v>
      </c>
      <c r="L481" s="240">
        <v>0.2</v>
      </c>
      <c r="M481" s="236" t="s">
        <v>219</v>
      </c>
      <c r="N481" s="238">
        <v>0.7</v>
      </c>
      <c r="O481" s="240">
        <v>0.26</v>
      </c>
      <c r="P481" s="166">
        <f t="shared" si="16"/>
        <v>0.21400000000000002</v>
      </c>
    </row>
    <row r="482" spans="1:16" ht="15" customHeight="1" x14ac:dyDescent="0.25">
      <c r="A482" s="237"/>
      <c r="B482" s="239"/>
      <c r="C482" s="241"/>
      <c r="D482" s="237"/>
      <c r="E482" s="239"/>
      <c r="F482" s="241"/>
      <c r="G482" s="237"/>
      <c r="H482" s="239"/>
      <c r="I482" s="241"/>
      <c r="J482" s="237"/>
      <c r="K482" s="239"/>
      <c r="L482" s="241"/>
      <c r="M482" s="237"/>
      <c r="N482" s="239"/>
      <c r="O482" s="241"/>
      <c r="P482" s="166">
        <f t="shared" si="16"/>
        <v>0</v>
      </c>
    </row>
    <row r="483" spans="1:16" ht="15" customHeight="1" x14ac:dyDescent="0.25">
      <c r="A483" s="236" t="s">
        <v>1452</v>
      </c>
      <c r="B483" s="238">
        <v>0</v>
      </c>
      <c r="C483" s="240">
        <v>0.2</v>
      </c>
      <c r="D483" s="236" t="s">
        <v>1451</v>
      </c>
      <c r="E483" s="238">
        <v>0</v>
      </c>
      <c r="F483" s="240">
        <v>0.2</v>
      </c>
      <c r="G483" s="236" t="s">
        <v>948</v>
      </c>
      <c r="H483" s="238">
        <v>0</v>
      </c>
      <c r="I483" s="240">
        <v>0.21</v>
      </c>
      <c r="J483" s="236" t="s">
        <v>583</v>
      </c>
      <c r="K483" s="238">
        <v>0.7</v>
      </c>
      <c r="L483" s="240">
        <v>0.21</v>
      </c>
      <c r="M483" s="236" t="s">
        <v>218</v>
      </c>
      <c r="N483" s="238">
        <v>0.7</v>
      </c>
      <c r="O483" s="240">
        <v>0.27</v>
      </c>
      <c r="P483" s="166">
        <f t="shared" si="16"/>
        <v>0.21799999999999997</v>
      </c>
    </row>
    <row r="484" spans="1:16" ht="15" customHeight="1" x14ac:dyDescent="0.25">
      <c r="A484" s="237"/>
      <c r="B484" s="239"/>
      <c r="C484" s="241"/>
      <c r="D484" s="237"/>
      <c r="E484" s="239"/>
      <c r="F484" s="241"/>
      <c r="G484" s="237"/>
      <c r="H484" s="239"/>
      <c r="I484" s="241"/>
      <c r="J484" s="237"/>
      <c r="K484" s="239"/>
      <c r="L484" s="241"/>
      <c r="M484" s="237"/>
      <c r="N484" s="239"/>
      <c r="O484" s="241"/>
      <c r="P484" s="166">
        <f t="shared" si="16"/>
        <v>0</v>
      </c>
    </row>
    <row r="485" spans="1:16" ht="15" customHeight="1" x14ac:dyDescent="0.25">
      <c r="A485" s="236" t="s">
        <v>1450</v>
      </c>
      <c r="B485" s="238">
        <v>0</v>
      </c>
      <c r="C485" s="240">
        <v>0.21</v>
      </c>
      <c r="D485" s="236" t="s">
        <v>1449</v>
      </c>
      <c r="E485" s="238">
        <v>0</v>
      </c>
      <c r="F485" s="240">
        <v>0.2</v>
      </c>
      <c r="G485" s="236" t="s">
        <v>947</v>
      </c>
      <c r="H485" s="238">
        <v>0</v>
      </c>
      <c r="I485" s="240">
        <v>0.21</v>
      </c>
      <c r="J485" s="236" t="s">
        <v>582</v>
      </c>
      <c r="K485" s="238">
        <v>0.7</v>
      </c>
      <c r="L485" s="240">
        <v>0.21</v>
      </c>
      <c r="M485" s="236" t="s">
        <v>217</v>
      </c>
      <c r="N485" s="238">
        <v>0.7</v>
      </c>
      <c r="O485" s="240">
        <v>0.26</v>
      </c>
      <c r="P485" s="166">
        <f t="shared" ref="P485:P514" si="17">(C485+F485+I485+L485+O485)/5</f>
        <v>0.21799999999999997</v>
      </c>
    </row>
    <row r="486" spans="1:16" ht="15" customHeight="1" x14ac:dyDescent="0.25">
      <c r="A486" s="237"/>
      <c r="B486" s="239"/>
      <c r="C486" s="241"/>
      <c r="D486" s="237"/>
      <c r="E486" s="239"/>
      <c r="F486" s="241"/>
      <c r="G486" s="237"/>
      <c r="H486" s="239"/>
      <c r="I486" s="241"/>
      <c r="J486" s="237"/>
      <c r="K486" s="239"/>
      <c r="L486" s="241"/>
      <c r="M486" s="237"/>
      <c r="N486" s="239"/>
      <c r="O486" s="241"/>
      <c r="P486" s="166">
        <f t="shared" si="17"/>
        <v>0</v>
      </c>
    </row>
    <row r="487" spans="1:16" ht="15" customHeight="1" x14ac:dyDescent="0.25">
      <c r="A487" s="236" t="s">
        <v>1448</v>
      </c>
      <c r="B487" s="238">
        <v>0</v>
      </c>
      <c r="C487" s="240">
        <v>0.19</v>
      </c>
      <c r="D487" s="236" t="s">
        <v>1447</v>
      </c>
      <c r="E487" s="238">
        <v>0</v>
      </c>
      <c r="F487" s="240">
        <v>0.21</v>
      </c>
      <c r="G487" s="236" t="s">
        <v>946</v>
      </c>
      <c r="H487" s="238">
        <v>0</v>
      </c>
      <c r="I487" s="240">
        <v>0.24</v>
      </c>
      <c r="J487" s="236" t="s">
        <v>581</v>
      </c>
      <c r="K487" s="238">
        <v>0.7</v>
      </c>
      <c r="L487" s="240">
        <v>0.2</v>
      </c>
      <c r="M487" s="236" t="s">
        <v>216</v>
      </c>
      <c r="N487" s="238">
        <v>0.7</v>
      </c>
      <c r="O487" s="240">
        <v>0.22</v>
      </c>
      <c r="P487" s="166">
        <f t="shared" si="17"/>
        <v>0.21200000000000002</v>
      </c>
    </row>
    <row r="488" spans="1:16" ht="15" customHeight="1" x14ac:dyDescent="0.25">
      <c r="A488" s="237"/>
      <c r="B488" s="239"/>
      <c r="C488" s="241"/>
      <c r="D488" s="237"/>
      <c r="E488" s="239"/>
      <c r="F488" s="241"/>
      <c r="G488" s="237"/>
      <c r="H488" s="239"/>
      <c r="I488" s="241"/>
      <c r="J488" s="237"/>
      <c r="K488" s="239"/>
      <c r="L488" s="241"/>
      <c r="M488" s="237"/>
      <c r="N488" s="239"/>
      <c r="O488" s="241"/>
      <c r="P488" s="166">
        <f t="shared" si="17"/>
        <v>0</v>
      </c>
    </row>
    <row r="489" spans="1:16" ht="15" customHeight="1" x14ac:dyDescent="0.25">
      <c r="A489" s="236" t="s">
        <v>1446</v>
      </c>
      <c r="B489" s="238">
        <v>0</v>
      </c>
      <c r="C489" s="240">
        <v>0.21</v>
      </c>
      <c r="D489" s="236" t="s">
        <v>1445</v>
      </c>
      <c r="E489" s="238">
        <v>0</v>
      </c>
      <c r="F489" s="240">
        <v>0.19</v>
      </c>
      <c r="G489" s="236" t="s">
        <v>945</v>
      </c>
      <c r="H489" s="238">
        <v>0</v>
      </c>
      <c r="I489" s="240">
        <v>0.24</v>
      </c>
      <c r="J489" s="236" t="s">
        <v>580</v>
      </c>
      <c r="K489" s="238">
        <v>0.7</v>
      </c>
      <c r="L489" s="240">
        <v>0.19</v>
      </c>
      <c r="M489" s="236" t="s">
        <v>215</v>
      </c>
      <c r="N489" s="238">
        <v>0.7</v>
      </c>
      <c r="O489" s="240">
        <v>0.21</v>
      </c>
      <c r="P489" s="166">
        <f t="shared" si="17"/>
        <v>0.20800000000000002</v>
      </c>
    </row>
    <row r="490" spans="1:16" ht="15" customHeight="1" x14ac:dyDescent="0.25">
      <c r="A490" s="237"/>
      <c r="B490" s="239"/>
      <c r="C490" s="241"/>
      <c r="D490" s="237"/>
      <c r="E490" s="239"/>
      <c r="F490" s="241"/>
      <c r="G490" s="237"/>
      <c r="H490" s="239"/>
      <c r="I490" s="241"/>
      <c r="J490" s="237"/>
      <c r="K490" s="239"/>
      <c r="L490" s="241"/>
      <c r="M490" s="237"/>
      <c r="N490" s="239"/>
      <c r="O490" s="241"/>
      <c r="P490" s="166">
        <f t="shared" si="17"/>
        <v>0</v>
      </c>
    </row>
    <row r="491" spans="1:16" ht="15" customHeight="1" x14ac:dyDescent="0.25">
      <c r="A491" s="236" t="s">
        <v>1444</v>
      </c>
      <c r="B491" s="238">
        <v>0</v>
      </c>
      <c r="C491" s="240">
        <v>0.21</v>
      </c>
      <c r="D491" s="236" t="s">
        <v>1443</v>
      </c>
      <c r="E491" s="238">
        <v>0</v>
      </c>
      <c r="F491" s="240">
        <v>0.18</v>
      </c>
      <c r="G491" s="236" t="s">
        <v>944</v>
      </c>
      <c r="H491" s="238">
        <v>0</v>
      </c>
      <c r="I491" s="240">
        <v>0.24</v>
      </c>
      <c r="J491" s="236" t="s">
        <v>579</v>
      </c>
      <c r="K491" s="238">
        <v>0.7</v>
      </c>
      <c r="L491" s="240">
        <v>0.2</v>
      </c>
      <c r="M491" s="236" t="s">
        <v>214</v>
      </c>
      <c r="N491" s="238">
        <v>0.7</v>
      </c>
      <c r="O491" s="240">
        <v>0.2</v>
      </c>
      <c r="P491" s="166">
        <f t="shared" si="17"/>
        <v>0.20600000000000002</v>
      </c>
    </row>
    <row r="492" spans="1:16" ht="15" customHeight="1" x14ac:dyDescent="0.25">
      <c r="A492" s="237"/>
      <c r="B492" s="239"/>
      <c r="C492" s="241"/>
      <c r="D492" s="237"/>
      <c r="E492" s="239"/>
      <c r="F492" s="241"/>
      <c r="G492" s="237"/>
      <c r="H492" s="239"/>
      <c r="I492" s="241"/>
      <c r="J492" s="237"/>
      <c r="K492" s="239"/>
      <c r="L492" s="241"/>
      <c r="M492" s="237"/>
      <c r="N492" s="239"/>
      <c r="O492" s="241"/>
      <c r="P492" s="166">
        <f t="shared" si="17"/>
        <v>0</v>
      </c>
    </row>
    <row r="493" spans="1:16" ht="15" customHeight="1" x14ac:dyDescent="0.25">
      <c r="A493" s="236" t="s">
        <v>1442</v>
      </c>
      <c r="B493" s="238">
        <v>0</v>
      </c>
      <c r="C493" s="240">
        <v>0.2</v>
      </c>
      <c r="D493" s="236" t="s">
        <v>1441</v>
      </c>
      <c r="E493" s="238">
        <v>0</v>
      </c>
      <c r="F493" s="240">
        <v>0.18</v>
      </c>
      <c r="G493" s="236" t="s">
        <v>943</v>
      </c>
      <c r="H493" s="238">
        <v>0</v>
      </c>
      <c r="I493" s="240">
        <v>0.21</v>
      </c>
      <c r="J493" s="236" t="s">
        <v>578</v>
      </c>
      <c r="K493" s="238">
        <v>0.7</v>
      </c>
      <c r="L493" s="240">
        <v>0.22</v>
      </c>
      <c r="M493" s="236" t="s">
        <v>213</v>
      </c>
      <c r="N493" s="238">
        <v>0.7</v>
      </c>
      <c r="O493" s="240">
        <v>0.2</v>
      </c>
      <c r="P493" s="166">
        <f t="shared" si="17"/>
        <v>0.20200000000000001</v>
      </c>
    </row>
    <row r="494" spans="1:16" ht="15" customHeight="1" x14ac:dyDescent="0.25">
      <c r="A494" s="237"/>
      <c r="B494" s="239"/>
      <c r="C494" s="241"/>
      <c r="D494" s="237"/>
      <c r="E494" s="239"/>
      <c r="F494" s="241"/>
      <c r="G494" s="237"/>
      <c r="H494" s="239"/>
      <c r="I494" s="241"/>
      <c r="J494" s="237"/>
      <c r="K494" s="239"/>
      <c r="L494" s="241"/>
      <c r="M494" s="237"/>
      <c r="N494" s="239"/>
      <c r="O494" s="241"/>
      <c r="P494" s="166">
        <f t="shared" si="17"/>
        <v>0</v>
      </c>
    </row>
    <row r="495" spans="1:16" ht="15" customHeight="1" x14ac:dyDescent="0.25">
      <c r="A495" s="236" t="s">
        <v>1440</v>
      </c>
      <c r="B495" s="238">
        <v>0</v>
      </c>
      <c r="C495" s="240">
        <v>0.21</v>
      </c>
      <c r="D495" s="236" t="s">
        <v>1439</v>
      </c>
      <c r="E495" s="238">
        <v>0</v>
      </c>
      <c r="F495" s="240">
        <v>0.19</v>
      </c>
      <c r="G495" s="236" t="s">
        <v>942</v>
      </c>
      <c r="H495" s="238">
        <v>0</v>
      </c>
      <c r="I495" s="240">
        <v>0.19</v>
      </c>
      <c r="J495" s="236" t="s">
        <v>577</v>
      </c>
      <c r="K495" s="238">
        <v>0.7</v>
      </c>
      <c r="L495" s="240">
        <v>0.23</v>
      </c>
      <c r="M495" s="236" t="s">
        <v>212</v>
      </c>
      <c r="N495" s="238">
        <v>0.7</v>
      </c>
      <c r="O495" s="240">
        <v>0.21</v>
      </c>
      <c r="P495" s="166">
        <f t="shared" si="17"/>
        <v>0.20600000000000002</v>
      </c>
    </row>
    <row r="496" spans="1:16" ht="15" customHeight="1" x14ac:dyDescent="0.25">
      <c r="A496" s="237"/>
      <c r="B496" s="239"/>
      <c r="C496" s="241"/>
      <c r="D496" s="237"/>
      <c r="E496" s="239"/>
      <c r="F496" s="241"/>
      <c r="G496" s="237"/>
      <c r="H496" s="239"/>
      <c r="I496" s="241"/>
      <c r="J496" s="237"/>
      <c r="K496" s="239"/>
      <c r="L496" s="241"/>
      <c r="M496" s="237"/>
      <c r="N496" s="239"/>
      <c r="O496" s="241"/>
      <c r="P496" s="166">
        <f t="shared" si="17"/>
        <v>0</v>
      </c>
    </row>
    <row r="497" spans="1:16" ht="15" customHeight="1" x14ac:dyDescent="0.25">
      <c r="A497" s="236" t="s">
        <v>1438</v>
      </c>
      <c r="B497" s="238">
        <v>0</v>
      </c>
      <c r="C497" s="240">
        <v>0.22</v>
      </c>
      <c r="D497" s="236" t="s">
        <v>1437</v>
      </c>
      <c r="E497" s="238">
        <v>0</v>
      </c>
      <c r="F497" s="240">
        <v>0.22</v>
      </c>
      <c r="G497" s="236" t="s">
        <v>941</v>
      </c>
      <c r="H497" s="238">
        <v>0</v>
      </c>
      <c r="I497" s="240">
        <v>0.18</v>
      </c>
      <c r="J497" s="236" t="s">
        <v>576</v>
      </c>
      <c r="K497" s="238">
        <v>0.7</v>
      </c>
      <c r="L497" s="240">
        <v>0.22</v>
      </c>
      <c r="M497" s="236" t="s">
        <v>211</v>
      </c>
      <c r="N497" s="238">
        <v>0.7</v>
      </c>
      <c r="O497" s="240">
        <v>0.22</v>
      </c>
      <c r="P497" s="166">
        <f t="shared" si="17"/>
        <v>0.21200000000000002</v>
      </c>
    </row>
    <row r="498" spans="1:16" ht="15" customHeight="1" x14ac:dyDescent="0.25">
      <c r="A498" s="237"/>
      <c r="B498" s="239"/>
      <c r="C498" s="241"/>
      <c r="D498" s="237"/>
      <c r="E498" s="239"/>
      <c r="F498" s="241"/>
      <c r="G498" s="237"/>
      <c r="H498" s="239"/>
      <c r="I498" s="241"/>
      <c r="J498" s="237"/>
      <c r="K498" s="239"/>
      <c r="L498" s="241"/>
      <c r="M498" s="237"/>
      <c r="N498" s="239"/>
      <c r="O498" s="241"/>
      <c r="P498" s="166">
        <f t="shared" si="17"/>
        <v>0</v>
      </c>
    </row>
    <row r="499" spans="1:16" ht="15" customHeight="1" x14ac:dyDescent="0.25">
      <c r="A499" s="236" t="s">
        <v>1436</v>
      </c>
      <c r="B499" s="238">
        <v>0</v>
      </c>
      <c r="C499" s="240">
        <v>0.21</v>
      </c>
      <c r="D499" s="236" t="s">
        <v>1435</v>
      </c>
      <c r="E499" s="238">
        <v>0</v>
      </c>
      <c r="F499" s="240">
        <v>0.2</v>
      </c>
      <c r="G499" s="236" t="s">
        <v>940</v>
      </c>
      <c r="H499" s="238">
        <v>0</v>
      </c>
      <c r="I499" s="240">
        <v>0.12</v>
      </c>
      <c r="J499" s="236" t="s">
        <v>575</v>
      </c>
      <c r="K499" s="238">
        <v>0.7</v>
      </c>
      <c r="L499" s="240">
        <v>0.2</v>
      </c>
      <c r="M499" s="236" t="s">
        <v>210</v>
      </c>
      <c r="N499" s="238">
        <v>0.7</v>
      </c>
      <c r="O499" s="240">
        <v>0.21</v>
      </c>
      <c r="P499" s="166">
        <f t="shared" si="17"/>
        <v>0.188</v>
      </c>
    </row>
    <row r="500" spans="1:16" ht="15" customHeight="1" x14ac:dyDescent="0.25">
      <c r="A500" s="237"/>
      <c r="B500" s="239"/>
      <c r="C500" s="241"/>
      <c r="D500" s="237"/>
      <c r="E500" s="239"/>
      <c r="F500" s="241"/>
      <c r="G500" s="237"/>
      <c r="H500" s="239"/>
      <c r="I500" s="241"/>
      <c r="J500" s="237"/>
      <c r="K500" s="239"/>
      <c r="L500" s="241"/>
      <c r="M500" s="237"/>
      <c r="N500" s="239"/>
      <c r="O500" s="241"/>
      <c r="P500" s="166">
        <f t="shared" si="17"/>
        <v>0</v>
      </c>
    </row>
    <row r="501" spans="1:16" ht="15" customHeight="1" x14ac:dyDescent="0.25">
      <c r="A501" s="236" t="s">
        <v>1434</v>
      </c>
      <c r="B501" s="238">
        <v>0</v>
      </c>
      <c r="C501" s="240">
        <v>0.2</v>
      </c>
      <c r="D501" s="236" t="s">
        <v>1433</v>
      </c>
      <c r="E501" s="238">
        <v>0</v>
      </c>
      <c r="F501" s="240">
        <v>0.22</v>
      </c>
      <c r="G501" s="236" t="s">
        <v>939</v>
      </c>
      <c r="H501" s="238">
        <v>0</v>
      </c>
      <c r="I501" s="240">
        <v>0.15</v>
      </c>
      <c r="J501" s="236" t="s">
        <v>574</v>
      </c>
      <c r="K501" s="238">
        <v>0.7</v>
      </c>
      <c r="L501" s="240">
        <v>0.21</v>
      </c>
      <c r="M501" s="236" t="s">
        <v>209</v>
      </c>
      <c r="N501" s="238">
        <v>0.7</v>
      </c>
      <c r="O501" s="240">
        <v>0.19</v>
      </c>
      <c r="P501" s="166">
        <f t="shared" si="17"/>
        <v>0.19400000000000001</v>
      </c>
    </row>
    <row r="502" spans="1:16" ht="15" customHeight="1" x14ac:dyDescent="0.25">
      <c r="A502" s="237"/>
      <c r="B502" s="239"/>
      <c r="C502" s="241"/>
      <c r="D502" s="237"/>
      <c r="E502" s="239"/>
      <c r="F502" s="241"/>
      <c r="G502" s="237"/>
      <c r="H502" s="239"/>
      <c r="I502" s="241"/>
      <c r="J502" s="237"/>
      <c r="K502" s="239"/>
      <c r="L502" s="241"/>
      <c r="M502" s="237"/>
      <c r="N502" s="239"/>
      <c r="O502" s="241"/>
      <c r="P502" s="166">
        <f t="shared" si="17"/>
        <v>0</v>
      </c>
    </row>
    <row r="503" spans="1:16" ht="15" customHeight="1" x14ac:dyDescent="0.25">
      <c r="A503" s="236" t="s">
        <v>1432</v>
      </c>
      <c r="B503" s="238">
        <v>0</v>
      </c>
      <c r="C503" s="240">
        <v>0.2</v>
      </c>
      <c r="D503" s="236" t="s">
        <v>1431</v>
      </c>
      <c r="E503" s="238">
        <v>0</v>
      </c>
      <c r="F503" s="240">
        <v>0.22</v>
      </c>
      <c r="G503" s="236" t="s">
        <v>938</v>
      </c>
      <c r="H503" s="238">
        <v>0</v>
      </c>
      <c r="I503" s="240">
        <v>0.21</v>
      </c>
      <c r="J503" s="236" t="s">
        <v>573</v>
      </c>
      <c r="K503" s="238">
        <v>0.69</v>
      </c>
      <c r="L503" s="240">
        <v>0.18</v>
      </c>
      <c r="M503" s="236" t="s">
        <v>208</v>
      </c>
      <c r="N503" s="238">
        <v>0.69</v>
      </c>
      <c r="O503" s="240">
        <v>0.21</v>
      </c>
      <c r="P503" s="166">
        <f t="shared" si="17"/>
        <v>0.20400000000000001</v>
      </c>
    </row>
    <row r="504" spans="1:16" ht="15" customHeight="1" x14ac:dyDescent="0.25">
      <c r="A504" s="237"/>
      <c r="B504" s="239"/>
      <c r="C504" s="241"/>
      <c r="D504" s="237"/>
      <c r="E504" s="239"/>
      <c r="F504" s="241"/>
      <c r="G504" s="237"/>
      <c r="H504" s="239"/>
      <c r="I504" s="241"/>
      <c r="J504" s="237"/>
      <c r="K504" s="239"/>
      <c r="L504" s="241"/>
      <c r="M504" s="237"/>
      <c r="N504" s="239"/>
      <c r="O504" s="241"/>
      <c r="P504" s="166">
        <f t="shared" si="17"/>
        <v>0</v>
      </c>
    </row>
    <row r="505" spans="1:16" ht="15" customHeight="1" x14ac:dyDescent="0.25">
      <c r="A505" s="236" t="s">
        <v>1430</v>
      </c>
      <c r="B505" s="238">
        <v>0</v>
      </c>
      <c r="C505" s="240">
        <v>0.2</v>
      </c>
      <c r="D505" s="236" t="s">
        <v>1429</v>
      </c>
      <c r="E505" s="238">
        <v>0</v>
      </c>
      <c r="F505" s="240">
        <v>0.22</v>
      </c>
      <c r="G505" s="236" t="s">
        <v>937</v>
      </c>
      <c r="H505" s="238">
        <v>0</v>
      </c>
      <c r="I505" s="240">
        <v>0.23</v>
      </c>
      <c r="J505" s="236" t="s">
        <v>572</v>
      </c>
      <c r="K505" s="238">
        <v>0.69</v>
      </c>
      <c r="L505" s="240">
        <v>0.22</v>
      </c>
      <c r="M505" s="236" t="s">
        <v>207</v>
      </c>
      <c r="N505" s="238">
        <v>0.69</v>
      </c>
      <c r="O505" s="240">
        <v>0.24</v>
      </c>
      <c r="P505" s="166">
        <f t="shared" si="17"/>
        <v>0.22199999999999998</v>
      </c>
    </row>
    <row r="506" spans="1:16" ht="15" customHeight="1" x14ac:dyDescent="0.25">
      <c r="A506" s="237"/>
      <c r="B506" s="239"/>
      <c r="C506" s="241"/>
      <c r="D506" s="237"/>
      <c r="E506" s="239"/>
      <c r="F506" s="241"/>
      <c r="G506" s="237"/>
      <c r="H506" s="239"/>
      <c r="I506" s="241"/>
      <c r="J506" s="237"/>
      <c r="K506" s="239"/>
      <c r="L506" s="241"/>
      <c r="M506" s="237"/>
      <c r="N506" s="239"/>
      <c r="O506" s="241"/>
      <c r="P506" s="166">
        <f t="shared" si="17"/>
        <v>0</v>
      </c>
    </row>
    <row r="507" spans="1:16" ht="15" customHeight="1" x14ac:dyDescent="0.25">
      <c r="A507" s="236" t="s">
        <v>1428</v>
      </c>
      <c r="B507" s="238">
        <v>0</v>
      </c>
      <c r="C507" s="240">
        <v>0.18</v>
      </c>
      <c r="D507" s="236" t="s">
        <v>1427</v>
      </c>
      <c r="E507" s="238">
        <v>0</v>
      </c>
      <c r="F507" s="240">
        <v>0.21</v>
      </c>
      <c r="G507" s="236" t="s">
        <v>936</v>
      </c>
      <c r="H507" s="238">
        <v>0</v>
      </c>
      <c r="I507" s="240">
        <v>0.22</v>
      </c>
      <c r="J507" s="236" t="s">
        <v>571</v>
      </c>
      <c r="K507" s="238">
        <v>0.69</v>
      </c>
      <c r="L507" s="240">
        <v>0.22</v>
      </c>
      <c r="M507" s="236" t="s">
        <v>206</v>
      </c>
      <c r="N507" s="238">
        <v>0.69</v>
      </c>
      <c r="O507" s="240">
        <v>0.24</v>
      </c>
      <c r="P507" s="166">
        <f t="shared" si="17"/>
        <v>0.21399999999999997</v>
      </c>
    </row>
    <row r="508" spans="1:16" ht="15" customHeight="1" x14ac:dyDescent="0.25">
      <c r="A508" s="237"/>
      <c r="B508" s="239"/>
      <c r="C508" s="241"/>
      <c r="D508" s="237"/>
      <c r="E508" s="239"/>
      <c r="F508" s="241"/>
      <c r="G508" s="237"/>
      <c r="H508" s="239"/>
      <c r="I508" s="241"/>
      <c r="J508" s="237"/>
      <c r="K508" s="239"/>
      <c r="L508" s="241"/>
      <c r="M508" s="237"/>
      <c r="N508" s="239"/>
      <c r="O508" s="241"/>
      <c r="P508" s="166">
        <f t="shared" si="17"/>
        <v>0</v>
      </c>
    </row>
    <row r="509" spans="1:16" ht="15" customHeight="1" x14ac:dyDescent="0.25">
      <c r="A509" s="236" t="s">
        <v>1426</v>
      </c>
      <c r="B509" s="238">
        <v>0</v>
      </c>
      <c r="C509" s="240">
        <v>0.18</v>
      </c>
      <c r="D509" s="236" t="s">
        <v>1425</v>
      </c>
      <c r="E509" s="238">
        <v>0</v>
      </c>
      <c r="F509" s="240">
        <v>0.21</v>
      </c>
      <c r="G509" s="236" t="s">
        <v>935</v>
      </c>
      <c r="H509" s="238">
        <v>0</v>
      </c>
      <c r="I509" s="240">
        <v>0.23</v>
      </c>
      <c r="J509" s="236" t="s">
        <v>570</v>
      </c>
      <c r="K509" s="238">
        <v>0.69</v>
      </c>
      <c r="L509" s="240">
        <v>0.22</v>
      </c>
      <c r="M509" s="236" t="s">
        <v>205</v>
      </c>
      <c r="N509" s="238">
        <v>0.69</v>
      </c>
      <c r="O509" s="240">
        <v>0.22</v>
      </c>
      <c r="P509" s="166">
        <f t="shared" si="17"/>
        <v>0.21200000000000002</v>
      </c>
    </row>
    <row r="510" spans="1:16" ht="15" customHeight="1" x14ac:dyDescent="0.25">
      <c r="A510" s="237"/>
      <c r="B510" s="239"/>
      <c r="C510" s="241"/>
      <c r="D510" s="237"/>
      <c r="E510" s="239"/>
      <c r="F510" s="241"/>
      <c r="G510" s="237"/>
      <c r="H510" s="239"/>
      <c r="I510" s="241"/>
      <c r="J510" s="237"/>
      <c r="K510" s="239"/>
      <c r="L510" s="241"/>
      <c r="M510" s="237"/>
      <c r="N510" s="239"/>
      <c r="O510" s="241"/>
      <c r="P510" s="166">
        <f t="shared" si="17"/>
        <v>0</v>
      </c>
    </row>
    <row r="511" spans="1:16" ht="15" customHeight="1" x14ac:dyDescent="0.25">
      <c r="A511" s="236" t="s">
        <v>1424</v>
      </c>
      <c r="B511" s="238">
        <v>0</v>
      </c>
      <c r="C511" s="240">
        <v>0.18</v>
      </c>
      <c r="D511" s="236" t="s">
        <v>1423</v>
      </c>
      <c r="E511" s="238">
        <v>0</v>
      </c>
      <c r="F511" s="240">
        <v>0.19</v>
      </c>
      <c r="G511" s="236" t="s">
        <v>934</v>
      </c>
      <c r="H511" s="238">
        <v>0</v>
      </c>
      <c r="I511" s="240">
        <v>0.19</v>
      </c>
      <c r="J511" s="236" t="s">
        <v>569</v>
      </c>
      <c r="K511" s="238">
        <v>0.69</v>
      </c>
      <c r="L511" s="240">
        <v>0.25</v>
      </c>
      <c r="M511" s="236" t="s">
        <v>204</v>
      </c>
      <c r="N511" s="238">
        <v>0.69</v>
      </c>
      <c r="O511" s="240">
        <v>0.21</v>
      </c>
      <c r="P511" s="166">
        <f t="shared" si="17"/>
        <v>0.20400000000000001</v>
      </c>
    </row>
    <row r="512" spans="1:16" ht="15" customHeight="1" x14ac:dyDescent="0.25">
      <c r="A512" s="237"/>
      <c r="B512" s="239"/>
      <c r="C512" s="241"/>
      <c r="D512" s="237"/>
      <c r="E512" s="239"/>
      <c r="F512" s="241"/>
      <c r="G512" s="237"/>
      <c r="H512" s="239"/>
      <c r="I512" s="241"/>
      <c r="J512" s="237"/>
      <c r="K512" s="239"/>
      <c r="L512" s="241"/>
      <c r="M512" s="237"/>
      <c r="N512" s="239"/>
      <c r="O512" s="241"/>
      <c r="P512" s="166">
        <f t="shared" si="17"/>
        <v>0</v>
      </c>
    </row>
    <row r="513" spans="1:17" ht="15" customHeight="1" x14ac:dyDescent="0.25">
      <c r="A513" s="236" t="s">
        <v>1422</v>
      </c>
      <c r="B513" s="238">
        <v>0</v>
      </c>
      <c r="C513" s="240">
        <v>0.19</v>
      </c>
      <c r="D513" s="236" t="s">
        <v>1421</v>
      </c>
      <c r="E513" s="238">
        <v>0</v>
      </c>
      <c r="F513" s="240">
        <v>0.19</v>
      </c>
      <c r="G513" s="236" t="s">
        <v>933</v>
      </c>
      <c r="H513" s="238">
        <v>0</v>
      </c>
      <c r="I513" s="240">
        <v>0.21</v>
      </c>
      <c r="J513" s="236" t="s">
        <v>568</v>
      </c>
      <c r="K513" s="238">
        <v>0.69</v>
      </c>
      <c r="L513" s="240">
        <v>0.18</v>
      </c>
      <c r="M513" s="236" t="s">
        <v>203</v>
      </c>
      <c r="N513" s="238">
        <v>0.69</v>
      </c>
      <c r="O513" s="240">
        <v>0.22</v>
      </c>
      <c r="P513" s="166">
        <f t="shared" si="17"/>
        <v>0.19800000000000001</v>
      </c>
    </row>
    <row r="514" spans="1:17" ht="15" customHeight="1" x14ac:dyDescent="0.25">
      <c r="A514" s="237"/>
      <c r="B514" s="239"/>
      <c r="C514" s="241"/>
      <c r="D514" s="237"/>
      <c r="E514" s="239"/>
      <c r="F514" s="241"/>
      <c r="G514" s="237"/>
      <c r="H514" s="239"/>
      <c r="I514" s="241"/>
      <c r="J514" s="237"/>
      <c r="K514" s="239"/>
      <c r="L514" s="241"/>
      <c r="M514" s="237"/>
      <c r="N514" s="239"/>
      <c r="O514" s="241"/>
      <c r="P514" s="166">
        <f t="shared" si="17"/>
        <v>0</v>
      </c>
    </row>
    <row r="515" spans="1:17" ht="15" customHeight="1" x14ac:dyDescent="0.25">
      <c r="A515" s="175"/>
      <c r="B515" s="174"/>
      <c r="C515" s="173"/>
      <c r="D515" s="175"/>
      <c r="E515" s="174"/>
      <c r="F515" s="173"/>
      <c r="G515" s="175"/>
      <c r="H515" s="174"/>
      <c r="I515" s="173"/>
      <c r="J515" s="175"/>
      <c r="K515" s="174"/>
      <c r="L515" s="173"/>
      <c r="M515" s="175"/>
      <c r="N515" s="174"/>
      <c r="O515" s="173"/>
      <c r="P515" s="166"/>
      <c r="Q515" s="166">
        <f>SUM(P453:P514)</f>
        <v>6.3820000000000006</v>
      </c>
    </row>
    <row r="516" spans="1:17" ht="15" customHeight="1" x14ac:dyDescent="0.25">
      <c r="A516" s="236" t="s">
        <v>1420</v>
      </c>
      <c r="B516" s="238">
        <v>0</v>
      </c>
      <c r="C516" s="240">
        <v>0.19</v>
      </c>
      <c r="D516" s="236" t="s">
        <v>1419</v>
      </c>
      <c r="E516" s="238">
        <v>0</v>
      </c>
      <c r="F516" s="240">
        <v>0.19</v>
      </c>
      <c r="G516" s="236" t="s">
        <v>932</v>
      </c>
      <c r="H516" s="238">
        <v>0</v>
      </c>
      <c r="I516" s="240">
        <v>0.24</v>
      </c>
      <c r="J516" s="236" t="s">
        <v>567</v>
      </c>
      <c r="K516" s="238">
        <v>0.69</v>
      </c>
      <c r="L516" s="240">
        <v>0.2</v>
      </c>
      <c r="M516" s="236" t="s">
        <v>202</v>
      </c>
      <c r="N516" s="238">
        <v>0.69</v>
      </c>
      <c r="O516" s="240">
        <v>0.22</v>
      </c>
      <c r="P516" s="166">
        <f t="shared" ref="P516:P547" si="18">(C516+F516+I516+L516+O516)/5</f>
        <v>0.20800000000000002</v>
      </c>
    </row>
    <row r="517" spans="1:17" ht="15" customHeight="1" x14ac:dyDescent="0.25">
      <c r="A517" s="237"/>
      <c r="B517" s="239"/>
      <c r="C517" s="241"/>
      <c r="D517" s="237"/>
      <c r="E517" s="239"/>
      <c r="F517" s="241"/>
      <c r="G517" s="237"/>
      <c r="H517" s="239"/>
      <c r="I517" s="241"/>
      <c r="J517" s="237"/>
      <c r="K517" s="239"/>
      <c r="L517" s="241"/>
      <c r="M517" s="237"/>
      <c r="N517" s="239"/>
      <c r="O517" s="241"/>
      <c r="P517" s="166">
        <f t="shared" si="18"/>
        <v>0</v>
      </c>
    </row>
    <row r="518" spans="1:17" ht="15" customHeight="1" x14ac:dyDescent="0.25">
      <c r="A518" s="236" t="s">
        <v>1418</v>
      </c>
      <c r="B518" s="238">
        <v>0</v>
      </c>
      <c r="C518" s="240">
        <v>0.19</v>
      </c>
      <c r="D518" s="236" t="s">
        <v>1417</v>
      </c>
      <c r="E518" s="238">
        <v>0</v>
      </c>
      <c r="F518" s="240">
        <v>0.18</v>
      </c>
      <c r="G518" s="236" t="s">
        <v>931</v>
      </c>
      <c r="H518" s="238">
        <v>0</v>
      </c>
      <c r="I518" s="240">
        <v>0.23</v>
      </c>
      <c r="J518" s="236" t="s">
        <v>566</v>
      </c>
      <c r="K518" s="238">
        <v>0.69</v>
      </c>
      <c r="L518" s="240">
        <v>0.19</v>
      </c>
      <c r="M518" s="236" t="s">
        <v>201</v>
      </c>
      <c r="N518" s="238">
        <v>0.69</v>
      </c>
      <c r="O518" s="240">
        <v>0.21</v>
      </c>
      <c r="P518" s="166">
        <f t="shared" si="18"/>
        <v>0.2</v>
      </c>
    </row>
    <row r="519" spans="1:17" ht="15" customHeight="1" x14ac:dyDescent="0.25">
      <c r="A519" s="237"/>
      <c r="B519" s="239"/>
      <c r="C519" s="241"/>
      <c r="D519" s="237"/>
      <c r="E519" s="239"/>
      <c r="F519" s="241"/>
      <c r="G519" s="237"/>
      <c r="H519" s="239"/>
      <c r="I519" s="241"/>
      <c r="J519" s="237"/>
      <c r="K519" s="239"/>
      <c r="L519" s="241"/>
      <c r="M519" s="237"/>
      <c r="N519" s="239"/>
      <c r="O519" s="241"/>
      <c r="P519" s="166">
        <f t="shared" si="18"/>
        <v>0</v>
      </c>
    </row>
    <row r="520" spans="1:17" ht="15" customHeight="1" x14ac:dyDescent="0.25">
      <c r="A520" s="236" t="s">
        <v>1416</v>
      </c>
      <c r="B520" s="238">
        <v>0</v>
      </c>
      <c r="C520" s="240">
        <v>0.2</v>
      </c>
      <c r="D520" s="236" t="s">
        <v>1415</v>
      </c>
      <c r="E520" s="238">
        <v>0</v>
      </c>
      <c r="F520" s="240">
        <v>0.19</v>
      </c>
      <c r="G520" s="236" t="s">
        <v>930</v>
      </c>
      <c r="H520" s="238">
        <v>0</v>
      </c>
      <c r="I520" s="240">
        <v>0.22</v>
      </c>
      <c r="J520" s="236" t="s">
        <v>565</v>
      </c>
      <c r="K520" s="238">
        <v>0.69</v>
      </c>
      <c r="L520" s="240">
        <v>0.21</v>
      </c>
      <c r="M520" s="236" t="s">
        <v>200</v>
      </c>
      <c r="N520" s="238">
        <v>0.69</v>
      </c>
      <c r="O520" s="240">
        <v>0.2</v>
      </c>
      <c r="P520" s="166">
        <f t="shared" si="18"/>
        <v>0.20400000000000001</v>
      </c>
    </row>
    <row r="521" spans="1:17" ht="15" customHeight="1" x14ac:dyDescent="0.25">
      <c r="A521" s="237"/>
      <c r="B521" s="239"/>
      <c r="C521" s="241"/>
      <c r="D521" s="237"/>
      <c r="E521" s="239"/>
      <c r="F521" s="241"/>
      <c r="G521" s="237"/>
      <c r="H521" s="239"/>
      <c r="I521" s="241"/>
      <c r="J521" s="237"/>
      <c r="K521" s="239"/>
      <c r="L521" s="241"/>
      <c r="M521" s="237"/>
      <c r="N521" s="239"/>
      <c r="O521" s="241"/>
      <c r="P521" s="166">
        <f t="shared" si="18"/>
        <v>0</v>
      </c>
    </row>
    <row r="522" spans="1:17" ht="15" customHeight="1" x14ac:dyDescent="0.25">
      <c r="A522" s="236" t="s">
        <v>1414</v>
      </c>
      <c r="B522" s="238">
        <v>0</v>
      </c>
      <c r="C522" s="240">
        <v>0.2</v>
      </c>
      <c r="D522" s="236" t="s">
        <v>1413</v>
      </c>
      <c r="E522" s="238">
        <v>0</v>
      </c>
      <c r="F522" s="240">
        <v>0.12</v>
      </c>
      <c r="G522" s="236" t="s">
        <v>929</v>
      </c>
      <c r="H522" s="238">
        <v>0</v>
      </c>
      <c r="I522" s="240">
        <v>0.22</v>
      </c>
      <c r="J522" s="236" t="s">
        <v>564</v>
      </c>
      <c r="K522" s="238">
        <v>0.69</v>
      </c>
      <c r="L522" s="240">
        <v>0.22</v>
      </c>
      <c r="M522" s="236" t="s">
        <v>199</v>
      </c>
      <c r="N522" s="238">
        <v>0.69</v>
      </c>
      <c r="O522" s="240">
        <v>0.19</v>
      </c>
      <c r="P522" s="166">
        <f t="shared" si="18"/>
        <v>0.19</v>
      </c>
    </row>
    <row r="523" spans="1:17" ht="15" customHeight="1" x14ac:dyDescent="0.25">
      <c r="A523" s="237"/>
      <c r="B523" s="239"/>
      <c r="C523" s="241"/>
      <c r="D523" s="237"/>
      <c r="E523" s="239"/>
      <c r="F523" s="241"/>
      <c r="G523" s="237"/>
      <c r="H523" s="239"/>
      <c r="I523" s="241"/>
      <c r="J523" s="237"/>
      <c r="K523" s="239"/>
      <c r="L523" s="241"/>
      <c r="M523" s="237"/>
      <c r="N523" s="239"/>
      <c r="O523" s="241"/>
      <c r="P523" s="166">
        <f t="shared" si="18"/>
        <v>0</v>
      </c>
    </row>
    <row r="524" spans="1:17" ht="15" customHeight="1" x14ac:dyDescent="0.25">
      <c r="A524" s="236" t="s">
        <v>1412</v>
      </c>
      <c r="B524" s="238">
        <v>0</v>
      </c>
      <c r="C524" s="240">
        <v>0.19</v>
      </c>
      <c r="D524" s="236" t="s">
        <v>1411</v>
      </c>
      <c r="E524" s="238">
        <v>0</v>
      </c>
      <c r="F524" s="240">
        <v>0.11</v>
      </c>
      <c r="G524" s="236" t="s">
        <v>928</v>
      </c>
      <c r="H524" s="238">
        <v>0</v>
      </c>
      <c r="I524" s="240">
        <v>0.16</v>
      </c>
      <c r="J524" s="236" t="s">
        <v>563</v>
      </c>
      <c r="K524" s="238">
        <v>0.69</v>
      </c>
      <c r="L524" s="240">
        <v>0.21</v>
      </c>
      <c r="M524" s="236" t="s">
        <v>198</v>
      </c>
      <c r="N524" s="238">
        <v>0.69</v>
      </c>
      <c r="O524" s="240">
        <v>0.19</v>
      </c>
      <c r="P524" s="166">
        <f t="shared" si="18"/>
        <v>0.17199999999999999</v>
      </c>
    </row>
    <row r="525" spans="1:17" ht="15" customHeight="1" x14ac:dyDescent="0.25">
      <c r="A525" s="237"/>
      <c r="B525" s="239"/>
      <c r="C525" s="241"/>
      <c r="D525" s="237"/>
      <c r="E525" s="239"/>
      <c r="F525" s="241"/>
      <c r="G525" s="237"/>
      <c r="H525" s="239"/>
      <c r="I525" s="241"/>
      <c r="J525" s="237"/>
      <c r="K525" s="239"/>
      <c r="L525" s="241"/>
      <c r="M525" s="237"/>
      <c r="N525" s="239"/>
      <c r="O525" s="241"/>
      <c r="P525" s="166">
        <f t="shared" si="18"/>
        <v>0</v>
      </c>
    </row>
    <row r="526" spans="1:17" ht="15" customHeight="1" x14ac:dyDescent="0.25">
      <c r="A526" s="236" t="s">
        <v>1410</v>
      </c>
      <c r="B526" s="238">
        <v>0</v>
      </c>
      <c r="C526" s="240">
        <v>0.17</v>
      </c>
      <c r="D526" s="236" t="s">
        <v>1409</v>
      </c>
      <c r="E526" s="238">
        <v>0</v>
      </c>
      <c r="F526" s="240">
        <v>0.23</v>
      </c>
      <c r="G526" s="236" t="s">
        <v>927</v>
      </c>
      <c r="H526" s="238">
        <v>0</v>
      </c>
      <c r="I526" s="240">
        <v>0.21</v>
      </c>
      <c r="J526" s="236" t="s">
        <v>562</v>
      </c>
      <c r="K526" s="238">
        <v>0.69</v>
      </c>
      <c r="L526" s="240">
        <v>0.19</v>
      </c>
      <c r="M526" s="236" t="s">
        <v>197</v>
      </c>
      <c r="N526" s="238">
        <v>0.69</v>
      </c>
      <c r="O526" s="240">
        <v>0.21</v>
      </c>
      <c r="P526" s="166">
        <f t="shared" si="18"/>
        <v>0.20200000000000001</v>
      </c>
    </row>
    <row r="527" spans="1:17" ht="15" customHeight="1" x14ac:dyDescent="0.25">
      <c r="A527" s="237"/>
      <c r="B527" s="239"/>
      <c r="C527" s="241"/>
      <c r="D527" s="237"/>
      <c r="E527" s="239"/>
      <c r="F527" s="241"/>
      <c r="G527" s="237"/>
      <c r="H527" s="239"/>
      <c r="I527" s="241"/>
      <c r="J527" s="237"/>
      <c r="K527" s="239"/>
      <c r="L527" s="241"/>
      <c r="M527" s="237"/>
      <c r="N527" s="239"/>
      <c r="O527" s="241"/>
      <c r="P527" s="166">
        <f t="shared" si="18"/>
        <v>0</v>
      </c>
    </row>
    <row r="528" spans="1:17" ht="15" customHeight="1" x14ac:dyDescent="0.25">
      <c r="A528" s="236" t="s">
        <v>1408</v>
      </c>
      <c r="B528" s="238">
        <v>0</v>
      </c>
      <c r="C528" s="240">
        <v>0.09</v>
      </c>
      <c r="D528" s="236" t="s">
        <v>1407</v>
      </c>
      <c r="E528" s="238">
        <v>0</v>
      </c>
      <c r="F528" s="240">
        <v>0.23</v>
      </c>
      <c r="G528" s="236" t="s">
        <v>926</v>
      </c>
      <c r="H528" s="238">
        <v>0</v>
      </c>
      <c r="I528" s="240">
        <v>0.2</v>
      </c>
      <c r="J528" s="236" t="s">
        <v>561</v>
      </c>
      <c r="K528" s="238">
        <v>0.69</v>
      </c>
      <c r="L528" s="240">
        <v>0.21</v>
      </c>
      <c r="M528" s="236" t="s">
        <v>196</v>
      </c>
      <c r="N528" s="238">
        <v>0.69</v>
      </c>
      <c r="O528" s="240">
        <v>0.19</v>
      </c>
      <c r="P528" s="166">
        <f t="shared" si="18"/>
        <v>0.184</v>
      </c>
    </row>
    <row r="529" spans="1:16" ht="15" customHeight="1" x14ac:dyDescent="0.25">
      <c r="A529" s="237"/>
      <c r="B529" s="239"/>
      <c r="C529" s="241"/>
      <c r="D529" s="237"/>
      <c r="E529" s="239"/>
      <c r="F529" s="241"/>
      <c r="G529" s="237"/>
      <c r="H529" s="239"/>
      <c r="I529" s="241"/>
      <c r="J529" s="237"/>
      <c r="K529" s="239"/>
      <c r="L529" s="241"/>
      <c r="M529" s="237"/>
      <c r="N529" s="239"/>
      <c r="O529" s="241"/>
      <c r="P529" s="166">
        <f t="shared" si="18"/>
        <v>0</v>
      </c>
    </row>
    <row r="530" spans="1:16" ht="15" customHeight="1" x14ac:dyDescent="0.25">
      <c r="A530" s="236" t="s">
        <v>1406</v>
      </c>
      <c r="B530" s="238">
        <v>0</v>
      </c>
      <c r="C530" s="240">
        <v>7.0000000000000007E-2</v>
      </c>
      <c r="D530" s="236" t="s">
        <v>1405</v>
      </c>
      <c r="E530" s="238">
        <v>0</v>
      </c>
      <c r="F530" s="240">
        <v>0.23</v>
      </c>
      <c r="G530" s="236" t="s">
        <v>925</v>
      </c>
      <c r="H530" s="238">
        <v>0</v>
      </c>
      <c r="I530" s="240">
        <v>0.2</v>
      </c>
      <c r="J530" s="236" t="s">
        <v>560</v>
      </c>
      <c r="K530" s="238">
        <v>0.69</v>
      </c>
      <c r="L530" s="240">
        <v>0.2</v>
      </c>
      <c r="M530" s="236" t="s">
        <v>195</v>
      </c>
      <c r="N530" s="238">
        <v>0.69</v>
      </c>
      <c r="O530" s="240">
        <v>0.14000000000000001</v>
      </c>
      <c r="P530" s="166">
        <f t="shared" si="18"/>
        <v>0.16799999999999998</v>
      </c>
    </row>
    <row r="531" spans="1:16" ht="15" customHeight="1" x14ac:dyDescent="0.25">
      <c r="A531" s="237"/>
      <c r="B531" s="239"/>
      <c r="C531" s="241"/>
      <c r="D531" s="237"/>
      <c r="E531" s="239"/>
      <c r="F531" s="241"/>
      <c r="G531" s="237"/>
      <c r="H531" s="239"/>
      <c r="I531" s="241"/>
      <c r="J531" s="237"/>
      <c r="K531" s="239"/>
      <c r="L531" s="241"/>
      <c r="M531" s="237"/>
      <c r="N531" s="239"/>
      <c r="O531" s="241"/>
      <c r="P531" s="166">
        <f t="shared" si="18"/>
        <v>0</v>
      </c>
    </row>
    <row r="532" spans="1:16" ht="15" customHeight="1" x14ac:dyDescent="0.25">
      <c r="A532" s="236" t="s">
        <v>1404</v>
      </c>
      <c r="B532" s="238">
        <v>0</v>
      </c>
      <c r="C532" s="240">
        <v>0.15</v>
      </c>
      <c r="D532" s="236" t="s">
        <v>1403</v>
      </c>
      <c r="E532" s="238">
        <v>0</v>
      </c>
      <c r="F532" s="240">
        <v>0.18</v>
      </c>
      <c r="G532" s="236" t="s">
        <v>924</v>
      </c>
      <c r="H532" s="238">
        <v>0</v>
      </c>
      <c r="I532" s="240">
        <v>0.22</v>
      </c>
      <c r="J532" s="236" t="s">
        <v>559</v>
      </c>
      <c r="K532" s="238">
        <v>0.67</v>
      </c>
      <c r="L532" s="240">
        <v>0.18</v>
      </c>
      <c r="M532" s="236" t="s">
        <v>194</v>
      </c>
      <c r="N532" s="238">
        <v>0.67</v>
      </c>
      <c r="O532" s="240">
        <v>0.22</v>
      </c>
      <c r="P532" s="166">
        <f t="shared" si="18"/>
        <v>0.19</v>
      </c>
    </row>
    <row r="533" spans="1:16" ht="15" customHeight="1" x14ac:dyDescent="0.25">
      <c r="A533" s="237"/>
      <c r="B533" s="239"/>
      <c r="C533" s="241"/>
      <c r="D533" s="237"/>
      <c r="E533" s="239"/>
      <c r="F533" s="241"/>
      <c r="G533" s="237"/>
      <c r="H533" s="239"/>
      <c r="I533" s="241"/>
      <c r="J533" s="237"/>
      <c r="K533" s="239"/>
      <c r="L533" s="241"/>
      <c r="M533" s="237"/>
      <c r="N533" s="239"/>
      <c r="O533" s="241"/>
      <c r="P533" s="166">
        <f t="shared" si="18"/>
        <v>0</v>
      </c>
    </row>
    <row r="534" spans="1:16" ht="15" customHeight="1" x14ac:dyDescent="0.25">
      <c r="A534" s="236" t="s">
        <v>1402</v>
      </c>
      <c r="B534" s="238">
        <v>0</v>
      </c>
      <c r="C534" s="240">
        <v>0.17</v>
      </c>
      <c r="D534" s="236" t="s">
        <v>1401</v>
      </c>
      <c r="E534" s="238">
        <v>0</v>
      </c>
      <c r="F534" s="240">
        <v>0.12</v>
      </c>
      <c r="G534" s="236" t="s">
        <v>923</v>
      </c>
      <c r="H534" s="238">
        <v>0</v>
      </c>
      <c r="I534" s="240">
        <v>0.19</v>
      </c>
      <c r="J534" s="236" t="s">
        <v>558</v>
      </c>
      <c r="K534" s="238">
        <v>0.68</v>
      </c>
      <c r="L534" s="240">
        <v>0.17</v>
      </c>
      <c r="M534" s="236" t="s">
        <v>193</v>
      </c>
      <c r="N534" s="238">
        <v>0.68</v>
      </c>
      <c r="O534" s="240">
        <v>0.22</v>
      </c>
      <c r="P534" s="166">
        <f t="shared" si="18"/>
        <v>0.17399999999999999</v>
      </c>
    </row>
    <row r="535" spans="1:16" ht="15" customHeight="1" x14ac:dyDescent="0.25">
      <c r="A535" s="237"/>
      <c r="B535" s="239"/>
      <c r="C535" s="241"/>
      <c r="D535" s="237"/>
      <c r="E535" s="239"/>
      <c r="F535" s="241"/>
      <c r="G535" s="237"/>
      <c r="H535" s="239"/>
      <c r="I535" s="241"/>
      <c r="J535" s="237"/>
      <c r="K535" s="239"/>
      <c r="L535" s="241"/>
      <c r="M535" s="237"/>
      <c r="N535" s="239"/>
      <c r="O535" s="241"/>
      <c r="P535" s="166">
        <f t="shared" si="18"/>
        <v>0</v>
      </c>
    </row>
    <row r="536" spans="1:16" ht="15" customHeight="1" x14ac:dyDescent="0.25">
      <c r="A536" s="236" t="s">
        <v>1400</v>
      </c>
      <c r="B536" s="238">
        <v>0</v>
      </c>
      <c r="C536" s="240">
        <v>0.17</v>
      </c>
      <c r="D536" s="236" t="s">
        <v>1399</v>
      </c>
      <c r="E536" s="238">
        <v>0</v>
      </c>
      <c r="F536" s="240">
        <v>0.17</v>
      </c>
      <c r="G536" s="236" t="s">
        <v>922</v>
      </c>
      <c r="H536" s="238">
        <v>0</v>
      </c>
      <c r="I536" s="240">
        <v>7.0000000000000007E-2</v>
      </c>
      <c r="J536" s="236" t="s">
        <v>557</v>
      </c>
      <c r="K536" s="238">
        <v>0.68</v>
      </c>
      <c r="L536" s="240">
        <v>0.16</v>
      </c>
      <c r="M536" s="236" t="s">
        <v>192</v>
      </c>
      <c r="N536" s="238">
        <v>0.68</v>
      </c>
      <c r="O536" s="240">
        <v>0.22</v>
      </c>
      <c r="P536" s="166">
        <f t="shared" si="18"/>
        <v>0.158</v>
      </c>
    </row>
    <row r="537" spans="1:16" ht="15" customHeight="1" x14ac:dyDescent="0.25">
      <c r="A537" s="237"/>
      <c r="B537" s="239"/>
      <c r="C537" s="241"/>
      <c r="D537" s="237"/>
      <c r="E537" s="239"/>
      <c r="F537" s="241"/>
      <c r="G537" s="237"/>
      <c r="H537" s="239"/>
      <c r="I537" s="241"/>
      <c r="J537" s="237"/>
      <c r="K537" s="239"/>
      <c r="L537" s="241"/>
      <c r="M537" s="237"/>
      <c r="N537" s="239"/>
      <c r="O537" s="241"/>
      <c r="P537" s="166">
        <f t="shared" si="18"/>
        <v>0</v>
      </c>
    </row>
    <row r="538" spans="1:16" ht="15" customHeight="1" x14ac:dyDescent="0.25">
      <c r="A538" s="236" t="s">
        <v>1398</v>
      </c>
      <c r="B538" s="238">
        <v>0</v>
      </c>
      <c r="C538" s="240">
        <v>0.16</v>
      </c>
      <c r="D538" s="236" t="s">
        <v>1397</v>
      </c>
      <c r="E538" s="238">
        <v>0</v>
      </c>
      <c r="F538" s="240">
        <v>0.19</v>
      </c>
      <c r="G538" s="236" t="s">
        <v>921</v>
      </c>
      <c r="H538" s="238">
        <v>0</v>
      </c>
      <c r="I538" s="240">
        <v>0.16</v>
      </c>
      <c r="J538" s="236" t="s">
        <v>556</v>
      </c>
      <c r="K538" s="238">
        <v>0.68</v>
      </c>
      <c r="L538" s="240">
        <v>0.19</v>
      </c>
      <c r="M538" s="236" t="s">
        <v>191</v>
      </c>
      <c r="N538" s="238">
        <v>0.68</v>
      </c>
      <c r="O538" s="240">
        <v>0.24</v>
      </c>
      <c r="P538" s="166">
        <f t="shared" si="18"/>
        <v>0.188</v>
      </c>
    </row>
    <row r="539" spans="1:16" ht="15" customHeight="1" x14ac:dyDescent="0.25">
      <c r="A539" s="237"/>
      <c r="B539" s="239"/>
      <c r="C539" s="241"/>
      <c r="D539" s="237"/>
      <c r="E539" s="239"/>
      <c r="F539" s="241"/>
      <c r="G539" s="237"/>
      <c r="H539" s="239"/>
      <c r="I539" s="241"/>
      <c r="J539" s="237"/>
      <c r="K539" s="239"/>
      <c r="L539" s="241"/>
      <c r="M539" s="237"/>
      <c r="N539" s="239"/>
      <c r="O539" s="241"/>
      <c r="P539" s="166">
        <f t="shared" si="18"/>
        <v>0</v>
      </c>
    </row>
    <row r="540" spans="1:16" ht="15" customHeight="1" x14ac:dyDescent="0.25">
      <c r="A540" s="236" t="s">
        <v>1396</v>
      </c>
      <c r="B540" s="238">
        <v>0</v>
      </c>
      <c r="C540" s="240">
        <v>0.18</v>
      </c>
      <c r="D540" s="236" t="s">
        <v>1395</v>
      </c>
      <c r="E540" s="238">
        <v>0</v>
      </c>
      <c r="F540" s="240">
        <v>0.17</v>
      </c>
      <c r="G540" s="236" t="s">
        <v>920</v>
      </c>
      <c r="H540" s="238">
        <v>0</v>
      </c>
      <c r="I540" s="240">
        <v>0.18</v>
      </c>
      <c r="J540" s="236" t="s">
        <v>555</v>
      </c>
      <c r="K540" s="238">
        <v>0.68</v>
      </c>
      <c r="L540" s="240">
        <v>0.19</v>
      </c>
      <c r="M540" s="236" t="s">
        <v>190</v>
      </c>
      <c r="N540" s="238">
        <v>0.68</v>
      </c>
      <c r="O540" s="240">
        <v>0.24</v>
      </c>
      <c r="P540" s="166">
        <f t="shared" si="18"/>
        <v>0.192</v>
      </c>
    </row>
    <row r="541" spans="1:16" ht="15" customHeight="1" x14ac:dyDescent="0.25">
      <c r="A541" s="237"/>
      <c r="B541" s="239"/>
      <c r="C541" s="241"/>
      <c r="D541" s="237"/>
      <c r="E541" s="239"/>
      <c r="F541" s="241"/>
      <c r="G541" s="237"/>
      <c r="H541" s="239"/>
      <c r="I541" s="241"/>
      <c r="J541" s="237"/>
      <c r="K541" s="239"/>
      <c r="L541" s="241"/>
      <c r="M541" s="237"/>
      <c r="N541" s="239"/>
      <c r="O541" s="241"/>
      <c r="P541" s="166">
        <f t="shared" si="18"/>
        <v>0</v>
      </c>
    </row>
    <row r="542" spans="1:16" ht="15" customHeight="1" x14ac:dyDescent="0.25">
      <c r="A542" s="236" t="s">
        <v>1394</v>
      </c>
      <c r="B542" s="238">
        <v>0</v>
      </c>
      <c r="C542" s="240">
        <v>0.18</v>
      </c>
      <c r="D542" s="236" t="s">
        <v>1393</v>
      </c>
      <c r="E542" s="238">
        <v>0</v>
      </c>
      <c r="F542" s="240">
        <v>0.14000000000000001</v>
      </c>
      <c r="G542" s="236" t="s">
        <v>919</v>
      </c>
      <c r="H542" s="238">
        <v>0</v>
      </c>
      <c r="I542" s="240">
        <v>0.23</v>
      </c>
      <c r="J542" s="236" t="s">
        <v>554</v>
      </c>
      <c r="K542" s="238">
        <v>0.68</v>
      </c>
      <c r="L542" s="240">
        <v>0.19</v>
      </c>
      <c r="M542" s="236" t="s">
        <v>189</v>
      </c>
      <c r="N542" s="238">
        <v>0.68</v>
      </c>
      <c r="O542" s="240">
        <v>0.25</v>
      </c>
      <c r="P542" s="166">
        <f t="shared" si="18"/>
        <v>0.19800000000000001</v>
      </c>
    </row>
    <row r="543" spans="1:16" ht="15" customHeight="1" x14ac:dyDescent="0.25">
      <c r="A543" s="237"/>
      <c r="B543" s="239"/>
      <c r="C543" s="241"/>
      <c r="D543" s="237"/>
      <c r="E543" s="239"/>
      <c r="F543" s="241"/>
      <c r="G543" s="237"/>
      <c r="H543" s="239"/>
      <c r="I543" s="241"/>
      <c r="J543" s="237"/>
      <c r="K543" s="239"/>
      <c r="L543" s="241"/>
      <c r="M543" s="237"/>
      <c r="N543" s="239"/>
      <c r="O543" s="241"/>
      <c r="P543" s="166">
        <f t="shared" si="18"/>
        <v>0</v>
      </c>
    </row>
    <row r="544" spans="1:16" ht="15" customHeight="1" x14ac:dyDescent="0.25">
      <c r="A544" s="236" t="s">
        <v>1392</v>
      </c>
      <c r="B544" s="238">
        <v>0</v>
      </c>
      <c r="C544" s="240">
        <v>0.18</v>
      </c>
      <c r="D544" s="236" t="s">
        <v>1391</v>
      </c>
      <c r="E544" s="238">
        <v>0</v>
      </c>
      <c r="F544" s="240">
        <v>0.13</v>
      </c>
      <c r="G544" s="236" t="s">
        <v>918</v>
      </c>
      <c r="H544" s="238">
        <v>0</v>
      </c>
      <c r="I544" s="240">
        <v>0.26</v>
      </c>
      <c r="J544" s="236" t="s">
        <v>553</v>
      </c>
      <c r="K544" s="238">
        <v>0.68</v>
      </c>
      <c r="L544" s="240">
        <v>0.19</v>
      </c>
      <c r="M544" s="236" t="s">
        <v>188</v>
      </c>
      <c r="N544" s="238">
        <v>0.68</v>
      </c>
      <c r="O544" s="240">
        <v>0.22</v>
      </c>
      <c r="P544" s="166">
        <f t="shared" si="18"/>
        <v>0.19600000000000001</v>
      </c>
    </row>
    <row r="545" spans="1:16" ht="15" customHeight="1" x14ac:dyDescent="0.25">
      <c r="A545" s="237"/>
      <c r="B545" s="239"/>
      <c r="C545" s="241"/>
      <c r="D545" s="237"/>
      <c r="E545" s="239"/>
      <c r="F545" s="241"/>
      <c r="G545" s="237"/>
      <c r="H545" s="239"/>
      <c r="I545" s="241"/>
      <c r="J545" s="237"/>
      <c r="K545" s="239"/>
      <c r="L545" s="241"/>
      <c r="M545" s="237"/>
      <c r="N545" s="239"/>
      <c r="O545" s="241"/>
      <c r="P545" s="166">
        <f t="shared" si="18"/>
        <v>0</v>
      </c>
    </row>
    <row r="546" spans="1:16" ht="15" customHeight="1" x14ac:dyDescent="0.25">
      <c r="A546" s="236" t="s">
        <v>1390</v>
      </c>
      <c r="B546" s="238">
        <v>0</v>
      </c>
      <c r="C546" s="240">
        <v>0.17</v>
      </c>
      <c r="D546" s="236" t="s">
        <v>1389</v>
      </c>
      <c r="E546" s="238">
        <v>0</v>
      </c>
      <c r="F546" s="240">
        <v>0.08</v>
      </c>
      <c r="G546" s="236" t="s">
        <v>917</v>
      </c>
      <c r="H546" s="238">
        <v>0</v>
      </c>
      <c r="I546" s="240">
        <v>0.21</v>
      </c>
      <c r="J546" s="236" t="s">
        <v>552</v>
      </c>
      <c r="K546" s="238">
        <v>0.67</v>
      </c>
      <c r="L546" s="240">
        <v>0.2</v>
      </c>
      <c r="M546" s="236" t="s">
        <v>187</v>
      </c>
      <c r="N546" s="238">
        <v>0.67</v>
      </c>
      <c r="O546" s="240">
        <v>0.22</v>
      </c>
      <c r="P546" s="166">
        <f t="shared" si="18"/>
        <v>0.17599999999999999</v>
      </c>
    </row>
    <row r="547" spans="1:16" ht="15" customHeight="1" x14ac:dyDescent="0.25">
      <c r="A547" s="237"/>
      <c r="B547" s="239"/>
      <c r="C547" s="241"/>
      <c r="D547" s="237"/>
      <c r="E547" s="239"/>
      <c r="F547" s="241"/>
      <c r="G547" s="237"/>
      <c r="H547" s="239"/>
      <c r="I547" s="241"/>
      <c r="J547" s="237"/>
      <c r="K547" s="239"/>
      <c r="L547" s="241"/>
      <c r="M547" s="237"/>
      <c r="N547" s="239"/>
      <c r="O547" s="241"/>
      <c r="P547" s="166">
        <f t="shared" si="18"/>
        <v>0</v>
      </c>
    </row>
    <row r="548" spans="1:16" ht="15" customHeight="1" x14ac:dyDescent="0.25">
      <c r="A548" s="236" t="s">
        <v>1388</v>
      </c>
      <c r="B548" s="238">
        <v>0</v>
      </c>
      <c r="C548" s="240">
        <v>0.16</v>
      </c>
      <c r="D548" s="236" t="s">
        <v>1387</v>
      </c>
      <c r="E548" s="238">
        <v>0</v>
      </c>
      <c r="F548" s="240">
        <v>0.11</v>
      </c>
      <c r="G548" s="236" t="s">
        <v>916</v>
      </c>
      <c r="H548" s="238">
        <v>0</v>
      </c>
      <c r="I548" s="240">
        <v>0.19</v>
      </c>
      <c r="J548" s="236" t="s">
        <v>551</v>
      </c>
      <c r="K548" s="238">
        <v>0.67</v>
      </c>
      <c r="L548" s="240">
        <v>0.15</v>
      </c>
      <c r="M548" s="236" t="s">
        <v>186</v>
      </c>
      <c r="N548" s="238">
        <v>0.67</v>
      </c>
      <c r="O548" s="240">
        <v>0.22</v>
      </c>
      <c r="P548" s="166">
        <f t="shared" ref="P548:P575" si="19">(C548+F548+I548+L548+O548)/5</f>
        <v>0.16599999999999998</v>
      </c>
    </row>
    <row r="549" spans="1:16" ht="15" customHeight="1" x14ac:dyDescent="0.25">
      <c r="A549" s="237"/>
      <c r="B549" s="239"/>
      <c r="C549" s="241"/>
      <c r="D549" s="237"/>
      <c r="E549" s="239"/>
      <c r="F549" s="241"/>
      <c r="G549" s="237"/>
      <c r="H549" s="239"/>
      <c r="I549" s="241"/>
      <c r="J549" s="237"/>
      <c r="K549" s="239"/>
      <c r="L549" s="241"/>
      <c r="M549" s="237"/>
      <c r="N549" s="239"/>
      <c r="O549" s="241"/>
      <c r="P549" s="166">
        <f t="shared" si="19"/>
        <v>0</v>
      </c>
    </row>
    <row r="550" spans="1:16" ht="15" customHeight="1" x14ac:dyDescent="0.25">
      <c r="A550" s="236" t="s">
        <v>1386</v>
      </c>
      <c r="B550" s="238">
        <v>0</v>
      </c>
      <c r="C550" s="240">
        <v>0.15</v>
      </c>
      <c r="D550" s="236" t="s">
        <v>1385</v>
      </c>
      <c r="E550" s="238">
        <v>0</v>
      </c>
      <c r="F550" s="240">
        <v>0.16</v>
      </c>
      <c r="G550" s="236" t="s">
        <v>915</v>
      </c>
      <c r="H550" s="238">
        <v>0</v>
      </c>
      <c r="I550" s="240">
        <v>0.18</v>
      </c>
      <c r="J550" s="236" t="s">
        <v>550</v>
      </c>
      <c r="K550" s="238">
        <v>0.67</v>
      </c>
      <c r="L550" s="240">
        <v>0.17</v>
      </c>
      <c r="M550" s="236" t="s">
        <v>185</v>
      </c>
      <c r="N550" s="238">
        <v>0.67</v>
      </c>
      <c r="O550" s="240">
        <v>0.18</v>
      </c>
      <c r="P550" s="166">
        <f t="shared" si="19"/>
        <v>0.16800000000000001</v>
      </c>
    </row>
    <row r="551" spans="1:16" ht="15" customHeight="1" x14ac:dyDescent="0.25">
      <c r="A551" s="237"/>
      <c r="B551" s="239"/>
      <c r="C551" s="241"/>
      <c r="D551" s="237"/>
      <c r="E551" s="239"/>
      <c r="F551" s="241"/>
      <c r="G551" s="237"/>
      <c r="H551" s="239"/>
      <c r="I551" s="241"/>
      <c r="J551" s="237"/>
      <c r="K551" s="239"/>
      <c r="L551" s="241"/>
      <c r="M551" s="237"/>
      <c r="N551" s="239"/>
      <c r="O551" s="241"/>
      <c r="P551" s="166">
        <f t="shared" si="19"/>
        <v>0</v>
      </c>
    </row>
    <row r="552" spans="1:16" ht="15" customHeight="1" x14ac:dyDescent="0.25">
      <c r="A552" s="236" t="s">
        <v>1384</v>
      </c>
      <c r="B552" s="238">
        <v>0</v>
      </c>
      <c r="C552" s="240">
        <v>0.16</v>
      </c>
      <c r="D552" s="236" t="s">
        <v>1383</v>
      </c>
      <c r="E552" s="238">
        <v>0</v>
      </c>
      <c r="F552" s="240">
        <v>0.16</v>
      </c>
      <c r="G552" s="236" t="s">
        <v>914</v>
      </c>
      <c r="H552" s="238">
        <v>0</v>
      </c>
      <c r="I552" s="240">
        <v>0.19</v>
      </c>
      <c r="J552" s="236" t="s">
        <v>549</v>
      </c>
      <c r="K552" s="238">
        <v>0.67</v>
      </c>
      <c r="L552" s="240">
        <v>0.16</v>
      </c>
      <c r="M552" s="236" t="s">
        <v>184</v>
      </c>
      <c r="N552" s="238">
        <v>0.67</v>
      </c>
      <c r="O552" s="240">
        <v>0.16</v>
      </c>
      <c r="P552" s="166">
        <f t="shared" si="19"/>
        <v>0.16600000000000001</v>
      </c>
    </row>
    <row r="553" spans="1:16" ht="15" customHeight="1" x14ac:dyDescent="0.25">
      <c r="A553" s="237"/>
      <c r="B553" s="239"/>
      <c r="C553" s="241"/>
      <c r="D553" s="237"/>
      <c r="E553" s="239"/>
      <c r="F553" s="241"/>
      <c r="G553" s="237"/>
      <c r="H553" s="239"/>
      <c r="I553" s="241"/>
      <c r="J553" s="237"/>
      <c r="K553" s="239"/>
      <c r="L553" s="241"/>
      <c r="M553" s="237"/>
      <c r="N553" s="239"/>
      <c r="O553" s="241"/>
      <c r="P553" s="166">
        <f t="shared" si="19"/>
        <v>0</v>
      </c>
    </row>
    <row r="554" spans="1:16" ht="15" customHeight="1" x14ac:dyDescent="0.25">
      <c r="A554" s="236" t="s">
        <v>1382</v>
      </c>
      <c r="B554" s="238">
        <v>0</v>
      </c>
      <c r="C554" s="240">
        <v>0.16</v>
      </c>
      <c r="D554" s="236" t="s">
        <v>1381</v>
      </c>
      <c r="E554" s="238">
        <v>0</v>
      </c>
      <c r="F554" s="240">
        <v>0.14000000000000001</v>
      </c>
      <c r="G554" s="236" t="s">
        <v>913</v>
      </c>
      <c r="H554" s="238">
        <v>0</v>
      </c>
      <c r="I554" s="240">
        <v>0.19</v>
      </c>
      <c r="J554" s="236" t="s">
        <v>548</v>
      </c>
      <c r="K554" s="238">
        <v>0.67</v>
      </c>
      <c r="L554" s="240">
        <v>0.05</v>
      </c>
      <c r="M554" s="236" t="s">
        <v>183</v>
      </c>
      <c r="N554" s="238">
        <v>0.67</v>
      </c>
      <c r="O554" s="240">
        <v>0.11</v>
      </c>
      <c r="P554" s="166">
        <f t="shared" si="19"/>
        <v>0.13</v>
      </c>
    </row>
    <row r="555" spans="1:16" ht="15" customHeight="1" x14ac:dyDescent="0.25">
      <c r="A555" s="237"/>
      <c r="B555" s="239"/>
      <c r="C555" s="241"/>
      <c r="D555" s="237"/>
      <c r="E555" s="239"/>
      <c r="F555" s="241"/>
      <c r="G555" s="237"/>
      <c r="H555" s="239"/>
      <c r="I555" s="241"/>
      <c r="J555" s="237"/>
      <c r="K555" s="239"/>
      <c r="L555" s="241"/>
      <c r="M555" s="237"/>
      <c r="N555" s="239"/>
      <c r="O555" s="241"/>
      <c r="P555" s="166">
        <f t="shared" si="19"/>
        <v>0</v>
      </c>
    </row>
    <row r="556" spans="1:16" ht="15" customHeight="1" x14ac:dyDescent="0.25">
      <c r="A556" s="236" t="s">
        <v>1380</v>
      </c>
      <c r="B556" s="238">
        <v>0</v>
      </c>
      <c r="C556" s="240">
        <v>0.11</v>
      </c>
      <c r="D556" s="236" t="s">
        <v>1379</v>
      </c>
      <c r="E556" s="238">
        <v>0</v>
      </c>
      <c r="F556" s="240">
        <v>0.15</v>
      </c>
      <c r="G556" s="236" t="s">
        <v>912</v>
      </c>
      <c r="H556" s="238">
        <v>0</v>
      </c>
      <c r="I556" s="240">
        <v>0.19</v>
      </c>
      <c r="J556" s="236" t="s">
        <v>547</v>
      </c>
      <c r="K556" s="238">
        <v>0.67</v>
      </c>
      <c r="L556" s="240">
        <v>0.15</v>
      </c>
      <c r="M556" s="236" t="s">
        <v>182</v>
      </c>
      <c r="N556" s="238">
        <v>0.67</v>
      </c>
      <c r="O556" s="240">
        <v>0.18</v>
      </c>
      <c r="P556" s="166">
        <f t="shared" si="19"/>
        <v>0.156</v>
      </c>
    </row>
    <row r="557" spans="1:16" ht="15" customHeight="1" x14ac:dyDescent="0.25">
      <c r="A557" s="237"/>
      <c r="B557" s="239"/>
      <c r="C557" s="241"/>
      <c r="D557" s="237"/>
      <c r="E557" s="239"/>
      <c r="F557" s="241"/>
      <c r="G557" s="237"/>
      <c r="H557" s="239"/>
      <c r="I557" s="241"/>
      <c r="J557" s="237"/>
      <c r="K557" s="239"/>
      <c r="L557" s="241"/>
      <c r="M557" s="237"/>
      <c r="N557" s="239"/>
      <c r="O557" s="241"/>
      <c r="P557" s="166">
        <f t="shared" si="19"/>
        <v>0</v>
      </c>
    </row>
    <row r="558" spans="1:16" ht="15" customHeight="1" x14ac:dyDescent="0.25">
      <c r="A558" s="236" t="s">
        <v>1378</v>
      </c>
      <c r="B558" s="238">
        <v>0</v>
      </c>
      <c r="C558" s="240">
        <v>0.1</v>
      </c>
      <c r="D558" s="236" t="s">
        <v>1377</v>
      </c>
      <c r="E558" s="238">
        <v>0</v>
      </c>
      <c r="F558" s="240">
        <v>0.13</v>
      </c>
      <c r="G558" s="236" t="s">
        <v>911</v>
      </c>
      <c r="H558" s="238">
        <v>0</v>
      </c>
      <c r="I558" s="240">
        <v>0.17</v>
      </c>
      <c r="J558" s="236" t="s">
        <v>546</v>
      </c>
      <c r="K558" s="238">
        <v>0.67</v>
      </c>
      <c r="L558" s="240">
        <v>0.16</v>
      </c>
      <c r="M558" s="236" t="s">
        <v>181</v>
      </c>
      <c r="N558" s="238">
        <v>0.67</v>
      </c>
      <c r="O558" s="240">
        <v>0.19</v>
      </c>
      <c r="P558" s="166">
        <f t="shared" si="19"/>
        <v>0.15</v>
      </c>
    </row>
    <row r="559" spans="1:16" ht="15" customHeight="1" x14ac:dyDescent="0.25">
      <c r="A559" s="237"/>
      <c r="B559" s="239"/>
      <c r="C559" s="241"/>
      <c r="D559" s="237"/>
      <c r="E559" s="239"/>
      <c r="F559" s="241"/>
      <c r="G559" s="237"/>
      <c r="H559" s="239"/>
      <c r="I559" s="241"/>
      <c r="J559" s="237"/>
      <c r="K559" s="239"/>
      <c r="L559" s="241"/>
      <c r="M559" s="237"/>
      <c r="N559" s="239"/>
      <c r="O559" s="241"/>
      <c r="P559" s="166">
        <f t="shared" si="19"/>
        <v>0</v>
      </c>
    </row>
    <row r="560" spans="1:16" ht="15" customHeight="1" x14ac:dyDescent="0.25">
      <c r="A560" s="236" t="s">
        <v>1376</v>
      </c>
      <c r="B560" s="238">
        <v>0</v>
      </c>
      <c r="C560" s="240">
        <v>0.16</v>
      </c>
      <c r="D560" s="236" t="s">
        <v>1375</v>
      </c>
      <c r="E560" s="238">
        <v>0</v>
      </c>
      <c r="F560" s="240">
        <v>0.14000000000000001</v>
      </c>
      <c r="G560" s="236" t="s">
        <v>910</v>
      </c>
      <c r="H560" s="238">
        <v>0</v>
      </c>
      <c r="I560" s="240">
        <v>0.19</v>
      </c>
      <c r="J560" s="236" t="s">
        <v>545</v>
      </c>
      <c r="K560" s="238">
        <v>0.66</v>
      </c>
      <c r="L560" s="240">
        <v>0.21</v>
      </c>
      <c r="M560" s="236" t="s">
        <v>180</v>
      </c>
      <c r="N560" s="238">
        <v>0.66</v>
      </c>
      <c r="O560" s="240">
        <v>0.2</v>
      </c>
      <c r="P560" s="166">
        <f t="shared" si="19"/>
        <v>0.18000000000000002</v>
      </c>
    </row>
    <row r="561" spans="1:17" ht="15" customHeight="1" x14ac:dyDescent="0.25">
      <c r="A561" s="237"/>
      <c r="B561" s="239"/>
      <c r="C561" s="241"/>
      <c r="D561" s="237"/>
      <c r="E561" s="239"/>
      <c r="F561" s="241"/>
      <c r="G561" s="237"/>
      <c r="H561" s="239"/>
      <c r="I561" s="241"/>
      <c r="J561" s="237"/>
      <c r="K561" s="239"/>
      <c r="L561" s="241"/>
      <c r="M561" s="237"/>
      <c r="N561" s="239"/>
      <c r="O561" s="241"/>
      <c r="P561" s="166">
        <f t="shared" si="19"/>
        <v>0</v>
      </c>
    </row>
    <row r="562" spans="1:17" ht="15" customHeight="1" x14ac:dyDescent="0.25">
      <c r="A562" s="236" t="s">
        <v>1374</v>
      </c>
      <c r="B562" s="238">
        <v>0</v>
      </c>
      <c r="C562" s="240">
        <v>0.17</v>
      </c>
      <c r="D562" s="236" t="s">
        <v>1373</v>
      </c>
      <c r="E562" s="238">
        <v>0</v>
      </c>
      <c r="F562" s="240">
        <v>0.08</v>
      </c>
      <c r="G562" s="236" t="s">
        <v>909</v>
      </c>
      <c r="H562" s="238">
        <v>0</v>
      </c>
      <c r="I562" s="240">
        <v>0.19</v>
      </c>
      <c r="J562" s="236" t="s">
        <v>544</v>
      </c>
      <c r="K562" s="238">
        <v>0.66</v>
      </c>
      <c r="L562" s="240">
        <v>0.2</v>
      </c>
      <c r="M562" s="236" t="s">
        <v>179</v>
      </c>
      <c r="N562" s="238">
        <v>0.66</v>
      </c>
      <c r="O562" s="240">
        <v>0.19</v>
      </c>
      <c r="P562" s="166">
        <f t="shared" si="19"/>
        <v>0.16600000000000001</v>
      </c>
    </row>
    <row r="563" spans="1:17" ht="15" customHeight="1" x14ac:dyDescent="0.25">
      <c r="A563" s="237"/>
      <c r="B563" s="239"/>
      <c r="C563" s="241"/>
      <c r="D563" s="237"/>
      <c r="E563" s="239"/>
      <c r="F563" s="241"/>
      <c r="G563" s="237"/>
      <c r="H563" s="239"/>
      <c r="I563" s="241"/>
      <c r="J563" s="237"/>
      <c r="K563" s="239"/>
      <c r="L563" s="241"/>
      <c r="M563" s="237"/>
      <c r="N563" s="239"/>
      <c r="O563" s="241"/>
      <c r="P563" s="166">
        <f t="shared" si="19"/>
        <v>0</v>
      </c>
    </row>
    <row r="564" spans="1:17" ht="15" customHeight="1" x14ac:dyDescent="0.25">
      <c r="A564" s="236" t="s">
        <v>1372</v>
      </c>
      <c r="B564" s="238">
        <v>0</v>
      </c>
      <c r="C564" s="240">
        <v>0.18</v>
      </c>
      <c r="D564" s="236" t="s">
        <v>1371</v>
      </c>
      <c r="E564" s="238">
        <v>0</v>
      </c>
      <c r="F564" s="240">
        <v>0.08</v>
      </c>
      <c r="G564" s="236" t="s">
        <v>908</v>
      </c>
      <c r="H564" s="238">
        <v>0</v>
      </c>
      <c r="I564" s="240">
        <v>0.17</v>
      </c>
      <c r="J564" s="236" t="s">
        <v>543</v>
      </c>
      <c r="K564" s="238">
        <v>0.66</v>
      </c>
      <c r="L564" s="240">
        <v>0.18</v>
      </c>
      <c r="M564" s="236" t="s">
        <v>178</v>
      </c>
      <c r="N564" s="238">
        <v>0.66</v>
      </c>
      <c r="O564" s="240">
        <v>0.19</v>
      </c>
      <c r="P564" s="166">
        <f t="shared" si="19"/>
        <v>0.16</v>
      </c>
    </row>
    <row r="565" spans="1:17" ht="15" customHeight="1" x14ac:dyDescent="0.25">
      <c r="A565" s="237"/>
      <c r="B565" s="239"/>
      <c r="C565" s="241"/>
      <c r="D565" s="237"/>
      <c r="E565" s="239"/>
      <c r="F565" s="241"/>
      <c r="G565" s="237"/>
      <c r="H565" s="239"/>
      <c r="I565" s="241"/>
      <c r="J565" s="237"/>
      <c r="K565" s="239"/>
      <c r="L565" s="241"/>
      <c r="M565" s="237"/>
      <c r="N565" s="239"/>
      <c r="O565" s="241"/>
      <c r="P565" s="166">
        <f t="shared" si="19"/>
        <v>0</v>
      </c>
    </row>
    <row r="566" spans="1:17" ht="15" customHeight="1" x14ac:dyDescent="0.25">
      <c r="A566" s="236" t="s">
        <v>1370</v>
      </c>
      <c r="B566" s="238">
        <v>0</v>
      </c>
      <c r="C566" s="240">
        <v>0.18</v>
      </c>
      <c r="D566" s="236" t="s">
        <v>1369</v>
      </c>
      <c r="E566" s="238">
        <v>0</v>
      </c>
      <c r="F566" s="240">
        <v>0.1</v>
      </c>
      <c r="G566" s="236" t="s">
        <v>907</v>
      </c>
      <c r="H566" s="238">
        <v>0</v>
      </c>
      <c r="I566" s="240">
        <v>0.15</v>
      </c>
      <c r="J566" s="236" t="s">
        <v>542</v>
      </c>
      <c r="K566" s="238">
        <v>0.66</v>
      </c>
      <c r="L566" s="240">
        <v>0.17</v>
      </c>
      <c r="M566" s="236" t="s">
        <v>177</v>
      </c>
      <c r="N566" s="238">
        <v>0.66</v>
      </c>
      <c r="O566" s="240">
        <v>0.17</v>
      </c>
      <c r="P566" s="166">
        <f t="shared" si="19"/>
        <v>0.15400000000000003</v>
      </c>
    </row>
    <row r="567" spans="1:17" ht="15" customHeight="1" x14ac:dyDescent="0.25">
      <c r="A567" s="237"/>
      <c r="B567" s="239"/>
      <c r="C567" s="241"/>
      <c r="D567" s="237"/>
      <c r="E567" s="239"/>
      <c r="F567" s="241"/>
      <c r="G567" s="237"/>
      <c r="H567" s="239"/>
      <c r="I567" s="241"/>
      <c r="J567" s="237"/>
      <c r="K567" s="239"/>
      <c r="L567" s="241"/>
      <c r="M567" s="237"/>
      <c r="N567" s="239"/>
      <c r="O567" s="241"/>
      <c r="P567" s="166">
        <f t="shared" si="19"/>
        <v>0</v>
      </c>
    </row>
    <row r="568" spans="1:17" ht="15" customHeight="1" x14ac:dyDescent="0.25">
      <c r="A568" s="236" t="s">
        <v>1368</v>
      </c>
      <c r="B568" s="238">
        <v>0</v>
      </c>
      <c r="C568" s="240">
        <v>0.19</v>
      </c>
      <c r="D568" s="236" t="s">
        <v>1367</v>
      </c>
      <c r="E568" s="238">
        <v>0</v>
      </c>
      <c r="F568" s="240">
        <v>0.16</v>
      </c>
      <c r="G568" s="236" t="s">
        <v>906</v>
      </c>
      <c r="H568" s="238">
        <v>0</v>
      </c>
      <c r="I568" s="240">
        <v>0.16</v>
      </c>
      <c r="J568" s="236" t="s">
        <v>541</v>
      </c>
      <c r="K568" s="238">
        <v>0.66</v>
      </c>
      <c r="L568" s="240">
        <v>0.2</v>
      </c>
      <c r="M568" s="236" t="s">
        <v>176</v>
      </c>
      <c r="N568" s="238">
        <v>0.66</v>
      </c>
      <c r="O568" s="240">
        <v>0.14000000000000001</v>
      </c>
      <c r="P568" s="166">
        <f t="shared" si="19"/>
        <v>0.16999999999999998</v>
      </c>
    </row>
    <row r="569" spans="1:17" ht="15" customHeight="1" x14ac:dyDescent="0.25">
      <c r="A569" s="237"/>
      <c r="B569" s="239"/>
      <c r="C569" s="241"/>
      <c r="D569" s="237"/>
      <c r="E569" s="239"/>
      <c r="F569" s="241"/>
      <c r="G569" s="237"/>
      <c r="H569" s="239"/>
      <c r="I569" s="241"/>
      <c r="J569" s="237"/>
      <c r="K569" s="239"/>
      <c r="L569" s="241"/>
      <c r="M569" s="237"/>
      <c r="N569" s="239"/>
      <c r="O569" s="241"/>
      <c r="P569" s="166">
        <f t="shared" si="19"/>
        <v>0</v>
      </c>
    </row>
    <row r="570" spans="1:17" ht="15" customHeight="1" x14ac:dyDescent="0.25">
      <c r="A570" s="236" t="s">
        <v>1366</v>
      </c>
      <c r="B570" s="238">
        <v>0</v>
      </c>
      <c r="C570" s="240">
        <v>0.15</v>
      </c>
      <c r="D570" s="236" t="s">
        <v>1365</v>
      </c>
      <c r="E570" s="238">
        <v>0</v>
      </c>
      <c r="F570" s="240">
        <v>0.11</v>
      </c>
      <c r="G570" s="236" t="s">
        <v>905</v>
      </c>
      <c r="H570" s="238">
        <v>0</v>
      </c>
      <c r="I570" s="240">
        <v>0.17</v>
      </c>
      <c r="J570" s="236" t="s">
        <v>540</v>
      </c>
      <c r="K570" s="238">
        <v>0.66</v>
      </c>
      <c r="L570" s="240">
        <v>0.21</v>
      </c>
      <c r="M570" s="236" t="s">
        <v>175</v>
      </c>
      <c r="N570" s="238">
        <v>0.66</v>
      </c>
      <c r="O570" s="240">
        <v>0.15</v>
      </c>
      <c r="P570" s="166">
        <f t="shared" si="19"/>
        <v>0.158</v>
      </c>
    </row>
    <row r="571" spans="1:17" ht="15" customHeight="1" x14ac:dyDescent="0.25">
      <c r="A571" s="237"/>
      <c r="B571" s="239"/>
      <c r="C571" s="241"/>
      <c r="D571" s="237"/>
      <c r="E571" s="239"/>
      <c r="F571" s="241"/>
      <c r="G571" s="237"/>
      <c r="H571" s="239"/>
      <c r="I571" s="241"/>
      <c r="J571" s="237"/>
      <c r="K571" s="239"/>
      <c r="L571" s="241"/>
      <c r="M571" s="237"/>
      <c r="N571" s="239"/>
      <c r="O571" s="241"/>
      <c r="P571" s="166">
        <f t="shared" si="19"/>
        <v>0</v>
      </c>
    </row>
    <row r="572" spans="1:17" ht="15" customHeight="1" x14ac:dyDescent="0.25">
      <c r="A572" s="236" t="s">
        <v>1364</v>
      </c>
      <c r="B572" s="238">
        <v>0</v>
      </c>
      <c r="C572" s="240">
        <v>0.15</v>
      </c>
      <c r="D572" s="236" t="s">
        <v>1363</v>
      </c>
      <c r="E572" s="238">
        <v>0</v>
      </c>
      <c r="F572" s="240">
        <v>0.15</v>
      </c>
      <c r="G572" s="236" t="s">
        <v>904</v>
      </c>
      <c r="H572" s="238">
        <v>0</v>
      </c>
      <c r="I572" s="240">
        <v>0.16</v>
      </c>
      <c r="J572" s="236" t="s">
        <v>539</v>
      </c>
      <c r="K572" s="238">
        <v>0.66</v>
      </c>
      <c r="L572" s="240">
        <v>0.2</v>
      </c>
      <c r="M572" s="236" t="s">
        <v>174</v>
      </c>
      <c r="N572" s="238">
        <v>0.66</v>
      </c>
      <c r="O572" s="240">
        <v>0.17</v>
      </c>
      <c r="P572" s="166">
        <f t="shared" si="19"/>
        <v>0.16599999999999998</v>
      </c>
    </row>
    <row r="573" spans="1:17" ht="15" customHeight="1" x14ac:dyDescent="0.25">
      <c r="A573" s="237"/>
      <c r="B573" s="239"/>
      <c r="C573" s="241"/>
      <c r="D573" s="237"/>
      <c r="E573" s="239"/>
      <c r="F573" s="241"/>
      <c r="G573" s="237"/>
      <c r="H573" s="239"/>
      <c r="I573" s="241"/>
      <c r="J573" s="237"/>
      <c r="K573" s="239"/>
      <c r="L573" s="241"/>
      <c r="M573" s="237"/>
      <c r="N573" s="239"/>
      <c r="O573" s="241"/>
      <c r="P573" s="166">
        <f t="shared" si="19"/>
        <v>0</v>
      </c>
    </row>
    <row r="574" spans="1:17" ht="15" customHeight="1" x14ac:dyDescent="0.25">
      <c r="A574" s="236" t="s">
        <v>1362</v>
      </c>
      <c r="B574" s="238">
        <v>0</v>
      </c>
      <c r="C574" s="240">
        <v>0.15</v>
      </c>
      <c r="D574" s="236" t="s">
        <v>1361</v>
      </c>
      <c r="E574" s="238">
        <v>0</v>
      </c>
      <c r="F574" s="240">
        <v>0.14000000000000001</v>
      </c>
      <c r="G574" s="236" t="s">
        <v>903</v>
      </c>
      <c r="H574" s="238">
        <v>0</v>
      </c>
      <c r="I574" s="240">
        <v>0.19</v>
      </c>
      <c r="J574" s="236" t="s">
        <v>538</v>
      </c>
      <c r="K574" s="238">
        <v>0.65</v>
      </c>
      <c r="L574" s="240">
        <v>0.18</v>
      </c>
      <c r="M574" s="236" t="s">
        <v>173</v>
      </c>
      <c r="N574" s="238">
        <v>0.65</v>
      </c>
      <c r="O574" s="240">
        <v>0.2</v>
      </c>
      <c r="P574" s="166">
        <f t="shared" si="19"/>
        <v>0.17200000000000001</v>
      </c>
    </row>
    <row r="575" spans="1:17" ht="15" customHeight="1" x14ac:dyDescent="0.25">
      <c r="A575" s="237"/>
      <c r="B575" s="239"/>
      <c r="C575" s="241"/>
      <c r="D575" s="237"/>
      <c r="E575" s="239"/>
      <c r="F575" s="241"/>
      <c r="G575" s="237"/>
      <c r="H575" s="239"/>
      <c r="I575" s="241"/>
      <c r="J575" s="237"/>
      <c r="K575" s="239"/>
      <c r="L575" s="241"/>
      <c r="M575" s="237"/>
      <c r="N575" s="239"/>
      <c r="O575" s="241"/>
      <c r="P575" s="166">
        <f t="shared" si="19"/>
        <v>0</v>
      </c>
    </row>
    <row r="576" spans="1:17" ht="15" customHeight="1" x14ac:dyDescent="0.25">
      <c r="A576" s="175"/>
      <c r="B576" s="174"/>
      <c r="C576" s="173"/>
      <c r="D576" s="175"/>
      <c r="E576" s="174"/>
      <c r="F576" s="173"/>
      <c r="G576" s="175"/>
      <c r="H576" s="174"/>
      <c r="I576" s="173"/>
      <c r="J576" s="175"/>
      <c r="K576" s="174"/>
      <c r="L576" s="173"/>
      <c r="M576" s="175"/>
      <c r="N576" s="174"/>
      <c r="O576" s="173"/>
      <c r="P576" s="166"/>
      <c r="Q576" s="166">
        <f>SUM(P516:P575)</f>
        <v>5.2620000000000013</v>
      </c>
    </row>
    <row r="577" spans="1:16" ht="15" customHeight="1" x14ac:dyDescent="0.25">
      <c r="A577" s="236" t="s">
        <v>1360</v>
      </c>
      <c r="B577" s="238">
        <v>0</v>
      </c>
      <c r="C577" s="240">
        <v>0.15</v>
      </c>
      <c r="D577" s="236" t="s">
        <v>1359</v>
      </c>
      <c r="E577" s="238">
        <v>0</v>
      </c>
      <c r="F577" s="240">
        <v>0.17</v>
      </c>
      <c r="G577" s="236" t="s">
        <v>902</v>
      </c>
      <c r="H577" s="238">
        <v>0</v>
      </c>
      <c r="I577" s="240">
        <v>0.19</v>
      </c>
      <c r="J577" s="236" t="s">
        <v>537</v>
      </c>
      <c r="K577" s="238">
        <v>0.65</v>
      </c>
      <c r="L577" s="240">
        <v>0.18</v>
      </c>
      <c r="M577" s="236" t="s">
        <v>172</v>
      </c>
      <c r="N577" s="238">
        <v>0.65</v>
      </c>
      <c r="O577" s="240">
        <v>0.16</v>
      </c>
      <c r="P577" s="166">
        <f t="shared" ref="P577:P608" si="20">(C577+F577+I577+L577+O577)/5</f>
        <v>0.16999999999999998</v>
      </c>
    </row>
    <row r="578" spans="1:16" ht="15" customHeight="1" x14ac:dyDescent="0.25">
      <c r="A578" s="237"/>
      <c r="B578" s="239"/>
      <c r="C578" s="241"/>
      <c r="D578" s="237"/>
      <c r="E578" s="239"/>
      <c r="F578" s="241"/>
      <c r="G578" s="237"/>
      <c r="H578" s="239"/>
      <c r="I578" s="241"/>
      <c r="J578" s="237"/>
      <c r="K578" s="239"/>
      <c r="L578" s="241"/>
      <c r="M578" s="237"/>
      <c r="N578" s="239"/>
      <c r="O578" s="241"/>
      <c r="P578" s="166">
        <f t="shared" si="20"/>
        <v>0</v>
      </c>
    </row>
    <row r="579" spans="1:16" ht="15" customHeight="1" x14ac:dyDescent="0.25">
      <c r="A579" s="236" t="s">
        <v>1358</v>
      </c>
      <c r="B579" s="238">
        <v>0</v>
      </c>
      <c r="C579" s="240">
        <v>0.14000000000000001</v>
      </c>
      <c r="D579" s="236" t="s">
        <v>1357</v>
      </c>
      <c r="E579" s="238">
        <v>0</v>
      </c>
      <c r="F579" s="240">
        <v>0.16</v>
      </c>
      <c r="G579" s="236" t="s">
        <v>901</v>
      </c>
      <c r="H579" s="238">
        <v>0</v>
      </c>
      <c r="I579" s="240">
        <v>0.19</v>
      </c>
      <c r="J579" s="236" t="s">
        <v>536</v>
      </c>
      <c r="K579" s="238">
        <v>0.65</v>
      </c>
      <c r="L579" s="240">
        <v>0.14000000000000001</v>
      </c>
      <c r="M579" s="236" t="s">
        <v>171</v>
      </c>
      <c r="N579" s="238">
        <v>0.65</v>
      </c>
      <c r="O579" s="240">
        <v>0.24</v>
      </c>
      <c r="P579" s="166">
        <f t="shared" si="20"/>
        <v>0.17400000000000002</v>
      </c>
    </row>
    <row r="580" spans="1:16" ht="15" customHeight="1" x14ac:dyDescent="0.25">
      <c r="A580" s="237"/>
      <c r="B580" s="239"/>
      <c r="C580" s="241"/>
      <c r="D580" s="237"/>
      <c r="E580" s="239"/>
      <c r="F580" s="241"/>
      <c r="G580" s="237"/>
      <c r="H580" s="239"/>
      <c r="I580" s="241"/>
      <c r="J580" s="237"/>
      <c r="K580" s="239"/>
      <c r="L580" s="241"/>
      <c r="M580" s="237"/>
      <c r="N580" s="239"/>
      <c r="O580" s="241"/>
      <c r="P580" s="166">
        <f t="shared" si="20"/>
        <v>0</v>
      </c>
    </row>
    <row r="581" spans="1:16" ht="15" customHeight="1" x14ac:dyDescent="0.25">
      <c r="A581" s="236" t="s">
        <v>1356</v>
      </c>
      <c r="B581" s="238">
        <v>0</v>
      </c>
      <c r="C581" s="240">
        <v>0.11</v>
      </c>
      <c r="D581" s="236" t="s">
        <v>1355</v>
      </c>
      <c r="E581" s="238">
        <v>0</v>
      </c>
      <c r="F581" s="240">
        <v>0.13</v>
      </c>
      <c r="G581" s="236" t="s">
        <v>900</v>
      </c>
      <c r="H581" s="238">
        <v>0</v>
      </c>
      <c r="I581" s="240">
        <v>0.16</v>
      </c>
      <c r="J581" s="236" t="s">
        <v>535</v>
      </c>
      <c r="K581" s="238">
        <v>0.65</v>
      </c>
      <c r="L581" s="240">
        <v>0.12</v>
      </c>
      <c r="M581" s="236" t="s">
        <v>170</v>
      </c>
      <c r="N581" s="238">
        <v>0.65</v>
      </c>
      <c r="O581" s="240">
        <v>0.21</v>
      </c>
      <c r="P581" s="166">
        <f t="shared" si="20"/>
        <v>0.14599999999999999</v>
      </c>
    </row>
    <row r="582" spans="1:16" ht="15" customHeight="1" x14ac:dyDescent="0.25">
      <c r="A582" s="237"/>
      <c r="B582" s="239"/>
      <c r="C582" s="241"/>
      <c r="D582" s="237"/>
      <c r="E582" s="239"/>
      <c r="F582" s="241"/>
      <c r="G582" s="237"/>
      <c r="H582" s="239"/>
      <c r="I582" s="241"/>
      <c r="J582" s="237"/>
      <c r="K582" s="239"/>
      <c r="L582" s="241"/>
      <c r="M582" s="237"/>
      <c r="N582" s="239"/>
      <c r="O582" s="241"/>
      <c r="P582" s="166">
        <f t="shared" si="20"/>
        <v>0</v>
      </c>
    </row>
    <row r="583" spans="1:16" ht="15" customHeight="1" x14ac:dyDescent="0.25">
      <c r="A583" s="236" t="s">
        <v>1354</v>
      </c>
      <c r="B583" s="238">
        <v>0</v>
      </c>
      <c r="C583" s="240">
        <v>0.03</v>
      </c>
      <c r="D583" s="236" t="s">
        <v>1353</v>
      </c>
      <c r="E583" s="238">
        <v>0</v>
      </c>
      <c r="F583" s="240">
        <v>7.0000000000000007E-2</v>
      </c>
      <c r="G583" s="236" t="s">
        <v>899</v>
      </c>
      <c r="H583" s="238">
        <v>0</v>
      </c>
      <c r="I583" s="240">
        <v>0.15</v>
      </c>
      <c r="J583" s="236" t="s">
        <v>534</v>
      </c>
      <c r="K583" s="238">
        <v>0.65</v>
      </c>
      <c r="L583" s="240">
        <v>0.33</v>
      </c>
      <c r="M583" s="236" t="s">
        <v>169</v>
      </c>
      <c r="N583" s="238">
        <v>0.65</v>
      </c>
      <c r="O583" s="240">
        <v>0.2</v>
      </c>
      <c r="P583" s="166">
        <f t="shared" si="20"/>
        <v>0.156</v>
      </c>
    </row>
    <row r="584" spans="1:16" ht="15" customHeight="1" x14ac:dyDescent="0.25">
      <c r="A584" s="237"/>
      <c r="B584" s="239"/>
      <c r="C584" s="241"/>
      <c r="D584" s="237"/>
      <c r="E584" s="239"/>
      <c r="F584" s="241"/>
      <c r="G584" s="237"/>
      <c r="H584" s="239"/>
      <c r="I584" s="241"/>
      <c r="J584" s="237"/>
      <c r="K584" s="239"/>
      <c r="L584" s="241"/>
      <c r="M584" s="237"/>
      <c r="N584" s="239"/>
      <c r="O584" s="241"/>
      <c r="P584" s="166">
        <f t="shared" si="20"/>
        <v>0</v>
      </c>
    </row>
    <row r="585" spans="1:16" ht="15" customHeight="1" x14ac:dyDescent="0.25">
      <c r="A585" s="236" t="s">
        <v>1352</v>
      </c>
      <c r="B585" s="238">
        <v>0</v>
      </c>
      <c r="C585" s="240">
        <v>0.05</v>
      </c>
      <c r="D585" s="236" t="s">
        <v>1351</v>
      </c>
      <c r="E585" s="238">
        <v>0</v>
      </c>
      <c r="F585" s="240">
        <v>0.03</v>
      </c>
      <c r="G585" s="236" t="s">
        <v>898</v>
      </c>
      <c r="H585" s="238">
        <v>0</v>
      </c>
      <c r="I585" s="240">
        <v>0.14000000000000001</v>
      </c>
      <c r="J585" s="236" t="s">
        <v>533</v>
      </c>
      <c r="K585" s="238">
        <v>0.65</v>
      </c>
      <c r="L585" s="240">
        <v>0.34</v>
      </c>
      <c r="M585" s="236" t="s">
        <v>168</v>
      </c>
      <c r="N585" s="238">
        <v>0.65</v>
      </c>
      <c r="O585" s="240">
        <v>0.19</v>
      </c>
      <c r="P585" s="166">
        <f t="shared" si="20"/>
        <v>0.15</v>
      </c>
    </row>
    <row r="586" spans="1:16" ht="15" customHeight="1" x14ac:dyDescent="0.25">
      <c r="A586" s="237"/>
      <c r="B586" s="239"/>
      <c r="C586" s="241"/>
      <c r="D586" s="237"/>
      <c r="E586" s="239"/>
      <c r="F586" s="241"/>
      <c r="G586" s="237"/>
      <c r="H586" s="239"/>
      <c r="I586" s="241"/>
      <c r="J586" s="237"/>
      <c r="K586" s="239"/>
      <c r="L586" s="241"/>
      <c r="M586" s="237"/>
      <c r="N586" s="239"/>
      <c r="O586" s="241"/>
      <c r="P586" s="166">
        <f t="shared" si="20"/>
        <v>0</v>
      </c>
    </row>
    <row r="587" spans="1:16" ht="15" customHeight="1" x14ac:dyDescent="0.25">
      <c r="A587" s="236" t="s">
        <v>1350</v>
      </c>
      <c r="B587" s="238">
        <v>0</v>
      </c>
      <c r="C587" s="240">
        <v>7.0000000000000007E-2</v>
      </c>
      <c r="D587" s="236" t="s">
        <v>1349</v>
      </c>
      <c r="E587" s="238">
        <v>0</v>
      </c>
      <c r="F587" s="240">
        <v>0.13</v>
      </c>
      <c r="G587" s="236" t="s">
        <v>897</v>
      </c>
      <c r="H587" s="238">
        <v>0</v>
      </c>
      <c r="I587" s="240">
        <v>0.13</v>
      </c>
      <c r="J587" s="236" t="s">
        <v>532</v>
      </c>
      <c r="K587" s="238">
        <v>0.65</v>
      </c>
      <c r="L587" s="240">
        <v>0.22</v>
      </c>
      <c r="M587" s="236" t="s">
        <v>167</v>
      </c>
      <c r="N587" s="238">
        <v>0.65</v>
      </c>
      <c r="O587" s="240">
        <v>0.19</v>
      </c>
      <c r="P587" s="166">
        <f t="shared" si="20"/>
        <v>0.14799999999999999</v>
      </c>
    </row>
    <row r="588" spans="1:16" ht="15" customHeight="1" x14ac:dyDescent="0.25">
      <c r="A588" s="237"/>
      <c r="B588" s="239"/>
      <c r="C588" s="241"/>
      <c r="D588" s="237"/>
      <c r="E588" s="239"/>
      <c r="F588" s="241"/>
      <c r="G588" s="237"/>
      <c r="H588" s="239"/>
      <c r="I588" s="241"/>
      <c r="J588" s="237"/>
      <c r="K588" s="239"/>
      <c r="L588" s="241"/>
      <c r="M588" s="237"/>
      <c r="N588" s="239"/>
      <c r="O588" s="241"/>
      <c r="P588" s="166">
        <f t="shared" si="20"/>
        <v>0</v>
      </c>
    </row>
    <row r="589" spans="1:16" ht="15" customHeight="1" x14ac:dyDescent="0.25">
      <c r="A589" s="236" t="s">
        <v>1348</v>
      </c>
      <c r="B589" s="238">
        <v>0</v>
      </c>
      <c r="C589" s="240">
        <v>0.13</v>
      </c>
      <c r="D589" s="236" t="s">
        <v>1347</v>
      </c>
      <c r="E589" s="238">
        <v>0</v>
      </c>
      <c r="F589" s="240">
        <v>0.14000000000000001</v>
      </c>
      <c r="G589" s="236" t="s">
        <v>896</v>
      </c>
      <c r="H589" s="238">
        <v>0</v>
      </c>
      <c r="I589" s="240">
        <v>0.15</v>
      </c>
      <c r="J589" s="236" t="s">
        <v>531</v>
      </c>
      <c r="K589" s="238">
        <v>0.64</v>
      </c>
      <c r="L589" s="240">
        <v>0.17</v>
      </c>
      <c r="M589" s="236" t="s">
        <v>166</v>
      </c>
      <c r="N589" s="238">
        <v>0.64</v>
      </c>
      <c r="O589" s="240">
        <v>0.18</v>
      </c>
      <c r="P589" s="166">
        <f t="shared" si="20"/>
        <v>0.154</v>
      </c>
    </row>
    <row r="590" spans="1:16" ht="15" customHeight="1" x14ac:dyDescent="0.25">
      <c r="A590" s="237"/>
      <c r="B590" s="239"/>
      <c r="C590" s="241"/>
      <c r="D590" s="237"/>
      <c r="E590" s="239"/>
      <c r="F590" s="241"/>
      <c r="G590" s="237"/>
      <c r="H590" s="239"/>
      <c r="I590" s="241"/>
      <c r="J590" s="237"/>
      <c r="K590" s="239"/>
      <c r="L590" s="241"/>
      <c r="M590" s="237"/>
      <c r="N590" s="239"/>
      <c r="O590" s="241"/>
      <c r="P590" s="166">
        <f t="shared" si="20"/>
        <v>0</v>
      </c>
    </row>
    <row r="591" spans="1:16" ht="15" customHeight="1" x14ac:dyDescent="0.25">
      <c r="A591" s="236" t="s">
        <v>1346</v>
      </c>
      <c r="B591" s="238">
        <v>0</v>
      </c>
      <c r="C591" s="240">
        <v>0.14000000000000001</v>
      </c>
      <c r="D591" s="236" t="s">
        <v>1345</v>
      </c>
      <c r="E591" s="238">
        <v>0</v>
      </c>
      <c r="F591" s="240">
        <v>0.15</v>
      </c>
      <c r="G591" s="236" t="s">
        <v>895</v>
      </c>
      <c r="H591" s="238">
        <v>0</v>
      </c>
      <c r="I591" s="240">
        <v>0.14000000000000001</v>
      </c>
      <c r="J591" s="236" t="s">
        <v>530</v>
      </c>
      <c r="K591" s="238">
        <v>0.64</v>
      </c>
      <c r="L591" s="240">
        <v>0.14000000000000001</v>
      </c>
      <c r="M591" s="236" t="s">
        <v>165</v>
      </c>
      <c r="N591" s="238">
        <v>0.64</v>
      </c>
      <c r="O591" s="240">
        <v>0.17</v>
      </c>
      <c r="P591" s="166">
        <f t="shared" si="20"/>
        <v>0.14800000000000002</v>
      </c>
    </row>
    <row r="592" spans="1:16" ht="15" customHeight="1" x14ac:dyDescent="0.25">
      <c r="A592" s="237"/>
      <c r="B592" s="239"/>
      <c r="C592" s="241"/>
      <c r="D592" s="237"/>
      <c r="E592" s="239"/>
      <c r="F592" s="241"/>
      <c r="G592" s="237"/>
      <c r="H592" s="239"/>
      <c r="I592" s="241"/>
      <c r="J592" s="237"/>
      <c r="K592" s="239"/>
      <c r="L592" s="241"/>
      <c r="M592" s="237"/>
      <c r="N592" s="239"/>
      <c r="O592" s="241"/>
      <c r="P592" s="166">
        <f t="shared" si="20"/>
        <v>0</v>
      </c>
    </row>
    <row r="593" spans="1:16" ht="15" customHeight="1" x14ac:dyDescent="0.25">
      <c r="A593" s="236" t="s">
        <v>1344</v>
      </c>
      <c r="B593" s="238">
        <v>0</v>
      </c>
      <c r="C593" s="240">
        <v>0.15</v>
      </c>
      <c r="D593" s="236" t="s">
        <v>1343</v>
      </c>
      <c r="E593" s="238">
        <v>0</v>
      </c>
      <c r="F593" s="240">
        <v>0.16</v>
      </c>
      <c r="G593" s="236" t="s">
        <v>894</v>
      </c>
      <c r="H593" s="238">
        <v>0</v>
      </c>
      <c r="I593" s="240">
        <v>0.13</v>
      </c>
      <c r="J593" s="236" t="s">
        <v>529</v>
      </c>
      <c r="K593" s="238">
        <v>0.64</v>
      </c>
      <c r="L593" s="240">
        <v>7.0000000000000007E-2</v>
      </c>
      <c r="M593" s="236" t="s">
        <v>164</v>
      </c>
      <c r="N593" s="238">
        <v>0.64</v>
      </c>
      <c r="O593" s="240">
        <v>0.15</v>
      </c>
      <c r="P593" s="166">
        <f t="shared" si="20"/>
        <v>0.13200000000000001</v>
      </c>
    </row>
    <row r="594" spans="1:16" ht="15" customHeight="1" x14ac:dyDescent="0.25">
      <c r="A594" s="237"/>
      <c r="B594" s="239"/>
      <c r="C594" s="241"/>
      <c r="D594" s="237"/>
      <c r="E594" s="239"/>
      <c r="F594" s="241"/>
      <c r="G594" s="237"/>
      <c r="H594" s="239"/>
      <c r="I594" s="241"/>
      <c r="J594" s="237"/>
      <c r="K594" s="239"/>
      <c r="L594" s="241"/>
      <c r="M594" s="237"/>
      <c r="N594" s="239"/>
      <c r="O594" s="241"/>
      <c r="P594" s="166">
        <f t="shared" si="20"/>
        <v>0</v>
      </c>
    </row>
    <row r="595" spans="1:16" ht="15" customHeight="1" x14ac:dyDescent="0.25">
      <c r="A595" s="236" t="s">
        <v>1342</v>
      </c>
      <c r="B595" s="238">
        <v>0</v>
      </c>
      <c r="C595" s="240">
        <v>0.16</v>
      </c>
      <c r="D595" s="236" t="s">
        <v>1341</v>
      </c>
      <c r="E595" s="238">
        <v>0</v>
      </c>
      <c r="F595" s="240">
        <v>0.15</v>
      </c>
      <c r="G595" s="236" t="s">
        <v>893</v>
      </c>
      <c r="H595" s="238">
        <v>0</v>
      </c>
      <c r="I595" s="240">
        <v>0.12</v>
      </c>
      <c r="J595" s="236" t="s">
        <v>528</v>
      </c>
      <c r="K595" s="238">
        <v>0.64</v>
      </c>
      <c r="L595" s="240">
        <v>0.14000000000000001</v>
      </c>
      <c r="M595" s="236" t="s">
        <v>163</v>
      </c>
      <c r="N595" s="238">
        <v>0.64</v>
      </c>
      <c r="O595" s="240">
        <v>0.14000000000000001</v>
      </c>
      <c r="P595" s="166">
        <f t="shared" si="20"/>
        <v>0.14200000000000002</v>
      </c>
    </row>
    <row r="596" spans="1:16" ht="15" customHeight="1" x14ac:dyDescent="0.25">
      <c r="A596" s="237"/>
      <c r="B596" s="239"/>
      <c r="C596" s="241"/>
      <c r="D596" s="237"/>
      <c r="E596" s="239"/>
      <c r="F596" s="241"/>
      <c r="G596" s="237"/>
      <c r="H596" s="239"/>
      <c r="I596" s="241"/>
      <c r="J596" s="237"/>
      <c r="K596" s="239"/>
      <c r="L596" s="241"/>
      <c r="M596" s="237"/>
      <c r="N596" s="239"/>
      <c r="O596" s="241"/>
      <c r="P596" s="166">
        <f t="shared" si="20"/>
        <v>0</v>
      </c>
    </row>
    <row r="597" spans="1:16" ht="15" customHeight="1" x14ac:dyDescent="0.25">
      <c r="A597" s="236" t="s">
        <v>1340</v>
      </c>
      <c r="B597" s="238">
        <v>0</v>
      </c>
      <c r="C597" s="240">
        <v>0.15</v>
      </c>
      <c r="D597" s="236" t="s">
        <v>1339</v>
      </c>
      <c r="E597" s="238">
        <v>0</v>
      </c>
      <c r="F597" s="240">
        <v>0.14000000000000001</v>
      </c>
      <c r="G597" s="236" t="s">
        <v>892</v>
      </c>
      <c r="H597" s="238">
        <v>0</v>
      </c>
      <c r="I597" s="240">
        <v>0.09</v>
      </c>
      <c r="J597" s="236" t="s">
        <v>527</v>
      </c>
      <c r="K597" s="238">
        <v>0.64</v>
      </c>
      <c r="L597" s="240">
        <v>0.14000000000000001</v>
      </c>
      <c r="M597" s="236" t="s">
        <v>162</v>
      </c>
      <c r="N597" s="238">
        <v>0.64</v>
      </c>
      <c r="O597" s="240">
        <v>0.13</v>
      </c>
      <c r="P597" s="166">
        <f t="shared" si="20"/>
        <v>0.13</v>
      </c>
    </row>
    <row r="598" spans="1:16" ht="15" customHeight="1" x14ac:dyDescent="0.25">
      <c r="A598" s="237"/>
      <c r="B598" s="239"/>
      <c r="C598" s="241"/>
      <c r="D598" s="237"/>
      <c r="E598" s="239"/>
      <c r="F598" s="241"/>
      <c r="G598" s="237"/>
      <c r="H598" s="239"/>
      <c r="I598" s="241"/>
      <c r="J598" s="237"/>
      <c r="K598" s="239"/>
      <c r="L598" s="241"/>
      <c r="M598" s="237"/>
      <c r="N598" s="239"/>
      <c r="O598" s="241"/>
      <c r="P598" s="166">
        <f t="shared" si="20"/>
        <v>0</v>
      </c>
    </row>
    <row r="599" spans="1:16" ht="15" customHeight="1" x14ac:dyDescent="0.25">
      <c r="A599" s="236" t="s">
        <v>1338</v>
      </c>
      <c r="B599" s="238">
        <v>0</v>
      </c>
      <c r="C599" s="240">
        <v>0.13</v>
      </c>
      <c r="D599" s="236" t="s">
        <v>1337</v>
      </c>
      <c r="E599" s="238">
        <v>0</v>
      </c>
      <c r="F599" s="240">
        <v>0.18</v>
      </c>
      <c r="G599" s="236" t="s">
        <v>891</v>
      </c>
      <c r="H599" s="238">
        <v>0</v>
      </c>
      <c r="I599" s="240">
        <v>0.1</v>
      </c>
      <c r="J599" s="236" t="s">
        <v>526</v>
      </c>
      <c r="K599" s="238">
        <v>0.64</v>
      </c>
      <c r="L599" s="240">
        <v>0.13</v>
      </c>
      <c r="M599" s="236" t="s">
        <v>161</v>
      </c>
      <c r="N599" s="238">
        <v>0.64</v>
      </c>
      <c r="O599" s="240">
        <v>0.14000000000000001</v>
      </c>
      <c r="P599" s="166">
        <f t="shared" si="20"/>
        <v>0.13600000000000001</v>
      </c>
    </row>
    <row r="600" spans="1:16" ht="15" customHeight="1" x14ac:dyDescent="0.25">
      <c r="A600" s="237"/>
      <c r="B600" s="239"/>
      <c r="C600" s="241"/>
      <c r="D600" s="237"/>
      <c r="E600" s="239"/>
      <c r="F600" s="241"/>
      <c r="G600" s="237"/>
      <c r="H600" s="239"/>
      <c r="I600" s="241"/>
      <c r="J600" s="237"/>
      <c r="K600" s="239"/>
      <c r="L600" s="241"/>
      <c r="M600" s="237"/>
      <c r="N600" s="239"/>
      <c r="O600" s="241"/>
      <c r="P600" s="166">
        <f t="shared" si="20"/>
        <v>0</v>
      </c>
    </row>
    <row r="601" spans="1:16" ht="15" customHeight="1" x14ac:dyDescent="0.25">
      <c r="A601" s="236" t="s">
        <v>1336</v>
      </c>
      <c r="B601" s="238">
        <v>0</v>
      </c>
      <c r="C601" s="240">
        <v>0.13</v>
      </c>
      <c r="D601" s="236" t="s">
        <v>1335</v>
      </c>
      <c r="E601" s="238">
        <v>0</v>
      </c>
      <c r="F601" s="240">
        <v>0.18</v>
      </c>
      <c r="G601" s="236" t="s">
        <v>890</v>
      </c>
      <c r="H601" s="238">
        <v>0</v>
      </c>
      <c r="I601" s="240">
        <v>0.14000000000000001</v>
      </c>
      <c r="J601" s="236" t="s">
        <v>525</v>
      </c>
      <c r="K601" s="238">
        <v>0.64</v>
      </c>
      <c r="L601" s="240">
        <v>0.12</v>
      </c>
      <c r="M601" s="236" t="s">
        <v>160</v>
      </c>
      <c r="N601" s="238">
        <v>0.64</v>
      </c>
      <c r="O601" s="240">
        <v>0.14000000000000001</v>
      </c>
      <c r="P601" s="166">
        <f t="shared" si="20"/>
        <v>0.14200000000000002</v>
      </c>
    </row>
    <row r="602" spans="1:16" ht="15" customHeight="1" x14ac:dyDescent="0.25">
      <c r="A602" s="237"/>
      <c r="B602" s="239"/>
      <c r="C602" s="241"/>
      <c r="D602" s="237"/>
      <c r="E602" s="239"/>
      <c r="F602" s="241"/>
      <c r="G602" s="237"/>
      <c r="H602" s="239"/>
      <c r="I602" s="241"/>
      <c r="J602" s="237"/>
      <c r="K602" s="239"/>
      <c r="L602" s="241"/>
      <c r="M602" s="237"/>
      <c r="N602" s="239"/>
      <c r="O602" s="241"/>
      <c r="P602" s="166">
        <f t="shared" si="20"/>
        <v>0</v>
      </c>
    </row>
    <row r="603" spans="1:16" ht="15" customHeight="1" x14ac:dyDescent="0.25">
      <c r="A603" s="236" t="s">
        <v>1334</v>
      </c>
      <c r="B603" s="238">
        <v>0</v>
      </c>
      <c r="C603" s="240">
        <v>0.1</v>
      </c>
      <c r="D603" s="236" t="s">
        <v>1333</v>
      </c>
      <c r="E603" s="238">
        <v>0</v>
      </c>
      <c r="F603" s="240">
        <v>0.15</v>
      </c>
      <c r="G603" s="236" t="s">
        <v>889</v>
      </c>
      <c r="H603" s="238">
        <v>0</v>
      </c>
      <c r="I603" s="240">
        <v>0.15</v>
      </c>
      <c r="J603" s="236" t="s">
        <v>524</v>
      </c>
      <c r="K603" s="238">
        <v>0.63</v>
      </c>
      <c r="L603" s="240">
        <v>0.15</v>
      </c>
      <c r="M603" s="236" t="s">
        <v>159</v>
      </c>
      <c r="N603" s="238">
        <v>0.63</v>
      </c>
      <c r="O603" s="240">
        <v>0.11</v>
      </c>
      <c r="P603" s="166">
        <f t="shared" si="20"/>
        <v>0.13200000000000001</v>
      </c>
    </row>
    <row r="604" spans="1:16" ht="15" customHeight="1" x14ac:dyDescent="0.25">
      <c r="A604" s="237"/>
      <c r="B604" s="239"/>
      <c r="C604" s="241"/>
      <c r="D604" s="237"/>
      <c r="E604" s="239"/>
      <c r="F604" s="241"/>
      <c r="G604" s="237"/>
      <c r="H604" s="239"/>
      <c r="I604" s="241"/>
      <c r="J604" s="237"/>
      <c r="K604" s="239"/>
      <c r="L604" s="241"/>
      <c r="M604" s="237"/>
      <c r="N604" s="239"/>
      <c r="O604" s="241"/>
      <c r="P604" s="166">
        <f t="shared" si="20"/>
        <v>0</v>
      </c>
    </row>
    <row r="605" spans="1:16" ht="15" customHeight="1" x14ac:dyDescent="0.25">
      <c r="A605" s="236" t="s">
        <v>1332</v>
      </c>
      <c r="B605" s="238">
        <v>0</v>
      </c>
      <c r="C605" s="240">
        <v>0.04</v>
      </c>
      <c r="D605" s="236" t="s">
        <v>1331</v>
      </c>
      <c r="E605" s="238">
        <v>0</v>
      </c>
      <c r="F605" s="240">
        <v>0.13</v>
      </c>
      <c r="G605" s="236" t="s">
        <v>888</v>
      </c>
      <c r="H605" s="238">
        <v>0</v>
      </c>
      <c r="I605" s="240">
        <v>0.16</v>
      </c>
      <c r="J605" s="236" t="s">
        <v>523</v>
      </c>
      <c r="K605" s="238">
        <v>0.63</v>
      </c>
      <c r="L605" s="240">
        <v>0.18</v>
      </c>
      <c r="M605" s="236" t="s">
        <v>158</v>
      </c>
      <c r="N605" s="238">
        <v>0.63</v>
      </c>
      <c r="O605" s="240">
        <v>0.14000000000000001</v>
      </c>
      <c r="P605" s="166">
        <f t="shared" si="20"/>
        <v>0.13</v>
      </c>
    </row>
    <row r="606" spans="1:16" ht="15" customHeight="1" x14ac:dyDescent="0.25">
      <c r="A606" s="237"/>
      <c r="B606" s="239"/>
      <c r="C606" s="241"/>
      <c r="D606" s="237"/>
      <c r="E606" s="239"/>
      <c r="F606" s="241"/>
      <c r="G606" s="237"/>
      <c r="H606" s="239"/>
      <c r="I606" s="241"/>
      <c r="J606" s="237"/>
      <c r="K606" s="239"/>
      <c r="L606" s="241"/>
      <c r="M606" s="237"/>
      <c r="N606" s="239"/>
      <c r="O606" s="241"/>
      <c r="P606" s="166">
        <f t="shared" si="20"/>
        <v>0</v>
      </c>
    </row>
    <row r="607" spans="1:16" ht="15" customHeight="1" x14ac:dyDescent="0.25">
      <c r="A607" s="236" t="s">
        <v>1330</v>
      </c>
      <c r="B607" s="238">
        <v>0</v>
      </c>
      <c r="C607" s="240">
        <v>0.03</v>
      </c>
      <c r="D607" s="236" t="s">
        <v>1329</v>
      </c>
      <c r="E607" s="238">
        <v>0</v>
      </c>
      <c r="F607" s="240">
        <v>0.11</v>
      </c>
      <c r="G607" s="236" t="s">
        <v>887</v>
      </c>
      <c r="H607" s="238">
        <v>0</v>
      </c>
      <c r="I607" s="240">
        <v>0.15</v>
      </c>
      <c r="J607" s="236" t="s">
        <v>522</v>
      </c>
      <c r="K607" s="238">
        <v>0.63</v>
      </c>
      <c r="L607" s="240">
        <v>0.23</v>
      </c>
      <c r="M607" s="236" t="s">
        <v>157</v>
      </c>
      <c r="N607" s="238">
        <v>0.63</v>
      </c>
      <c r="O607" s="240">
        <v>0.14000000000000001</v>
      </c>
      <c r="P607" s="166">
        <f t="shared" si="20"/>
        <v>0.13200000000000001</v>
      </c>
    </row>
    <row r="608" spans="1:16" ht="15" customHeight="1" x14ac:dyDescent="0.25">
      <c r="A608" s="237"/>
      <c r="B608" s="239"/>
      <c r="C608" s="241"/>
      <c r="D608" s="237"/>
      <c r="E608" s="239"/>
      <c r="F608" s="241"/>
      <c r="G608" s="237"/>
      <c r="H608" s="239"/>
      <c r="I608" s="241"/>
      <c r="J608" s="237"/>
      <c r="K608" s="239"/>
      <c r="L608" s="241"/>
      <c r="M608" s="237"/>
      <c r="N608" s="239"/>
      <c r="O608" s="241"/>
      <c r="P608" s="166">
        <f t="shared" si="20"/>
        <v>0</v>
      </c>
    </row>
    <row r="609" spans="1:16" ht="15" customHeight="1" x14ac:dyDescent="0.25">
      <c r="A609" s="236" t="s">
        <v>1328</v>
      </c>
      <c r="B609" s="238">
        <v>0</v>
      </c>
      <c r="C609" s="240">
        <v>0.03</v>
      </c>
      <c r="D609" s="236" t="s">
        <v>1327</v>
      </c>
      <c r="E609" s="238">
        <v>0</v>
      </c>
      <c r="F609" s="240">
        <v>0.14000000000000001</v>
      </c>
      <c r="G609" s="236" t="s">
        <v>886</v>
      </c>
      <c r="H609" s="238">
        <v>0</v>
      </c>
      <c r="I609" s="240">
        <v>0.17</v>
      </c>
      <c r="J609" s="236" t="s">
        <v>521</v>
      </c>
      <c r="K609" s="238">
        <v>0.63</v>
      </c>
      <c r="L609" s="240">
        <v>0.17</v>
      </c>
      <c r="M609" s="236" t="s">
        <v>156</v>
      </c>
      <c r="N609" s="238">
        <v>0.63</v>
      </c>
      <c r="O609" s="240">
        <v>0.12</v>
      </c>
      <c r="P609" s="166">
        <f t="shared" ref="P609:P638" si="21">(C609+F609+I609+L609+O609)/5</f>
        <v>0.126</v>
      </c>
    </row>
    <row r="610" spans="1:16" ht="15" customHeight="1" x14ac:dyDescent="0.25">
      <c r="A610" s="237"/>
      <c r="B610" s="239"/>
      <c r="C610" s="241"/>
      <c r="D610" s="237"/>
      <c r="E610" s="239"/>
      <c r="F610" s="241"/>
      <c r="G610" s="237"/>
      <c r="H610" s="239"/>
      <c r="I610" s="241"/>
      <c r="J610" s="237"/>
      <c r="K610" s="239"/>
      <c r="L610" s="241"/>
      <c r="M610" s="237"/>
      <c r="N610" s="239"/>
      <c r="O610" s="241"/>
      <c r="P610" s="166">
        <f t="shared" si="21"/>
        <v>0</v>
      </c>
    </row>
    <row r="611" spans="1:16" ht="15" customHeight="1" x14ac:dyDescent="0.25">
      <c r="A611" s="236" t="s">
        <v>1326</v>
      </c>
      <c r="B611" s="238">
        <v>0</v>
      </c>
      <c r="C611" s="240">
        <v>0.03</v>
      </c>
      <c r="D611" s="236" t="s">
        <v>1325</v>
      </c>
      <c r="E611" s="238">
        <v>0</v>
      </c>
      <c r="F611" s="240">
        <v>0.1</v>
      </c>
      <c r="G611" s="236" t="s">
        <v>885</v>
      </c>
      <c r="H611" s="238">
        <v>0</v>
      </c>
      <c r="I611" s="240">
        <v>0.1</v>
      </c>
      <c r="J611" s="236" t="s">
        <v>520</v>
      </c>
      <c r="K611" s="238">
        <v>0.63</v>
      </c>
      <c r="L611" s="240">
        <v>0.15</v>
      </c>
      <c r="M611" s="236" t="s">
        <v>155</v>
      </c>
      <c r="N611" s="238">
        <v>0.63</v>
      </c>
      <c r="O611" s="240">
        <v>0.13</v>
      </c>
      <c r="P611" s="166">
        <f t="shared" si="21"/>
        <v>0.10200000000000001</v>
      </c>
    </row>
    <row r="612" spans="1:16" ht="15" customHeight="1" x14ac:dyDescent="0.25">
      <c r="A612" s="237"/>
      <c r="B612" s="239"/>
      <c r="C612" s="241"/>
      <c r="D612" s="237"/>
      <c r="E612" s="239"/>
      <c r="F612" s="241"/>
      <c r="G612" s="237"/>
      <c r="H612" s="239"/>
      <c r="I612" s="241"/>
      <c r="J612" s="237"/>
      <c r="K612" s="239"/>
      <c r="L612" s="241"/>
      <c r="M612" s="237"/>
      <c r="N612" s="239"/>
      <c r="O612" s="241"/>
      <c r="P612" s="166">
        <f t="shared" si="21"/>
        <v>0</v>
      </c>
    </row>
    <row r="613" spans="1:16" ht="15" customHeight="1" x14ac:dyDescent="0.25">
      <c r="A613" s="236" t="s">
        <v>1324</v>
      </c>
      <c r="B613" s="238">
        <v>0</v>
      </c>
      <c r="C613" s="240">
        <v>0.03</v>
      </c>
      <c r="D613" s="236" t="s">
        <v>1323</v>
      </c>
      <c r="E613" s="238">
        <v>0</v>
      </c>
      <c r="F613" s="240">
        <v>0.08</v>
      </c>
      <c r="G613" s="236" t="s">
        <v>884</v>
      </c>
      <c r="H613" s="238">
        <v>0</v>
      </c>
      <c r="I613" s="240">
        <v>0.12</v>
      </c>
      <c r="J613" s="236" t="s">
        <v>519</v>
      </c>
      <c r="K613" s="238">
        <v>0.63</v>
      </c>
      <c r="L613" s="240">
        <v>0.15</v>
      </c>
      <c r="M613" s="236" t="s">
        <v>154</v>
      </c>
      <c r="N613" s="238">
        <v>0.63</v>
      </c>
      <c r="O613" s="240">
        <v>0.13</v>
      </c>
      <c r="P613" s="166">
        <f t="shared" si="21"/>
        <v>0.10200000000000001</v>
      </c>
    </row>
    <row r="614" spans="1:16" ht="15" customHeight="1" x14ac:dyDescent="0.25">
      <c r="A614" s="237"/>
      <c r="B614" s="239"/>
      <c r="C614" s="241"/>
      <c r="D614" s="237"/>
      <c r="E614" s="239"/>
      <c r="F614" s="241"/>
      <c r="G614" s="237"/>
      <c r="H614" s="239"/>
      <c r="I614" s="241"/>
      <c r="J614" s="237"/>
      <c r="K614" s="239"/>
      <c r="L614" s="241"/>
      <c r="M614" s="237"/>
      <c r="N614" s="239"/>
      <c r="O614" s="241"/>
      <c r="P614" s="166">
        <f t="shared" si="21"/>
        <v>0</v>
      </c>
    </row>
    <row r="615" spans="1:16" ht="15" customHeight="1" x14ac:dyDescent="0.25">
      <c r="A615" s="236" t="s">
        <v>1322</v>
      </c>
      <c r="B615" s="238">
        <v>0</v>
      </c>
      <c r="C615" s="240">
        <v>0.05</v>
      </c>
      <c r="D615" s="236" t="s">
        <v>1321</v>
      </c>
      <c r="E615" s="238">
        <v>0</v>
      </c>
      <c r="F615" s="240">
        <v>0.1</v>
      </c>
      <c r="G615" s="236" t="s">
        <v>883</v>
      </c>
      <c r="H615" s="238">
        <v>0</v>
      </c>
      <c r="I615" s="240">
        <v>0.05</v>
      </c>
      <c r="J615" s="236" t="s">
        <v>518</v>
      </c>
      <c r="K615" s="238">
        <v>0.63</v>
      </c>
      <c r="L615" s="240">
        <v>0.12</v>
      </c>
      <c r="M615" s="236" t="s">
        <v>153</v>
      </c>
      <c r="N615" s="238">
        <v>0.63</v>
      </c>
      <c r="O615" s="240">
        <v>0.11</v>
      </c>
      <c r="P615" s="166">
        <f t="shared" si="21"/>
        <v>8.5999999999999993E-2</v>
      </c>
    </row>
    <row r="616" spans="1:16" ht="15" customHeight="1" x14ac:dyDescent="0.25">
      <c r="A616" s="237"/>
      <c r="B616" s="239"/>
      <c r="C616" s="241"/>
      <c r="D616" s="237"/>
      <c r="E616" s="239"/>
      <c r="F616" s="241"/>
      <c r="G616" s="237"/>
      <c r="H616" s="239"/>
      <c r="I616" s="241"/>
      <c r="J616" s="237"/>
      <c r="K616" s="239"/>
      <c r="L616" s="241"/>
      <c r="M616" s="237"/>
      <c r="N616" s="239"/>
      <c r="O616" s="241"/>
      <c r="P616" s="166">
        <f t="shared" si="21"/>
        <v>0</v>
      </c>
    </row>
    <row r="617" spans="1:16" ht="15" customHeight="1" x14ac:dyDescent="0.25">
      <c r="A617" s="236" t="s">
        <v>1320</v>
      </c>
      <c r="B617" s="238">
        <v>0</v>
      </c>
      <c r="C617" s="240">
        <v>0.03</v>
      </c>
      <c r="D617" s="236" t="s">
        <v>1319</v>
      </c>
      <c r="E617" s="238">
        <v>0</v>
      </c>
      <c r="F617" s="240">
        <v>0.09</v>
      </c>
      <c r="G617" s="236" t="s">
        <v>882</v>
      </c>
      <c r="H617" s="238">
        <v>0</v>
      </c>
      <c r="I617" s="240">
        <v>0.1</v>
      </c>
      <c r="J617" s="236" t="s">
        <v>517</v>
      </c>
      <c r="K617" s="238">
        <v>0.62</v>
      </c>
      <c r="L617" s="240">
        <v>0.12</v>
      </c>
      <c r="M617" s="236" t="s">
        <v>152</v>
      </c>
      <c r="N617" s="238">
        <v>0.62</v>
      </c>
      <c r="O617" s="240">
        <v>0.12</v>
      </c>
      <c r="P617" s="166">
        <f t="shared" si="21"/>
        <v>9.1999999999999998E-2</v>
      </c>
    </row>
    <row r="618" spans="1:16" ht="15" customHeight="1" x14ac:dyDescent="0.25">
      <c r="A618" s="237"/>
      <c r="B618" s="239"/>
      <c r="C618" s="241"/>
      <c r="D618" s="237"/>
      <c r="E618" s="239"/>
      <c r="F618" s="241"/>
      <c r="G618" s="237"/>
      <c r="H618" s="239"/>
      <c r="I618" s="241"/>
      <c r="J618" s="237"/>
      <c r="K618" s="239"/>
      <c r="L618" s="241"/>
      <c r="M618" s="237"/>
      <c r="N618" s="239"/>
      <c r="O618" s="241"/>
      <c r="P618" s="166">
        <f t="shared" si="21"/>
        <v>0</v>
      </c>
    </row>
    <row r="619" spans="1:16" ht="15" customHeight="1" x14ac:dyDescent="0.25">
      <c r="A619" s="236" t="s">
        <v>1318</v>
      </c>
      <c r="B619" s="238">
        <v>0</v>
      </c>
      <c r="C619" s="240">
        <v>7.0000000000000007E-2</v>
      </c>
      <c r="D619" s="236" t="s">
        <v>1317</v>
      </c>
      <c r="E619" s="238">
        <v>0</v>
      </c>
      <c r="F619" s="240">
        <v>0.11</v>
      </c>
      <c r="G619" s="236" t="s">
        <v>881</v>
      </c>
      <c r="H619" s="238">
        <v>0</v>
      </c>
      <c r="I619" s="240">
        <v>0.1</v>
      </c>
      <c r="J619" s="236" t="s">
        <v>516</v>
      </c>
      <c r="K619" s="238">
        <v>0.62</v>
      </c>
      <c r="L619" s="240">
        <v>0.09</v>
      </c>
      <c r="M619" s="236" t="s">
        <v>151</v>
      </c>
      <c r="N619" s="238">
        <v>0.62</v>
      </c>
      <c r="O619" s="240">
        <v>0.14000000000000001</v>
      </c>
      <c r="P619" s="166">
        <f t="shared" si="21"/>
        <v>0.10200000000000001</v>
      </c>
    </row>
    <row r="620" spans="1:16" ht="15" customHeight="1" x14ac:dyDescent="0.25">
      <c r="A620" s="237"/>
      <c r="B620" s="239"/>
      <c r="C620" s="241"/>
      <c r="D620" s="237"/>
      <c r="E620" s="239"/>
      <c r="F620" s="241"/>
      <c r="G620" s="237"/>
      <c r="H620" s="239"/>
      <c r="I620" s="241"/>
      <c r="J620" s="237"/>
      <c r="K620" s="239"/>
      <c r="L620" s="241"/>
      <c r="M620" s="237"/>
      <c r="N620" s="239"/>
      <c r="O620" s="241"/>
      <c r="P620" s="166">
        <f t="shared" si="21"/>
        <v>0</v>
      </c>
    </row>
    <row r="621" spans="1:16" ht="15" customHeight="1" x14ac:dyDescent="0.25">
      <c r="A621" s="236" t="s">
        <v>1316</v>
      </c>
      <c r="B621" s="238">
        <v>0</v>
      </c>
      <c r="C621" s="240">
        <v>0.06</v>
      </c>
      <c r="D621" s="236" t="s">
        <v>1315</v>
      </c>
      <c r="E621" s="238">
        <v>0</v>
      </c>
      <c r="F621" s="240">
        <v>0.1</v>
      </c>
      <c r="G621" s="236" t="s">
        <v>880</v>
      </c>
      <c r="H621" s="238">
        <v>0</v>
      </c>
      <c r="I621" s="240">
        <v>0.12</v>
      </c>
      <c r="J621" s="236" t="s">
        <v>515</v>
      </c>
      <c r="K621" s="238">
        <v>0.62</v>
      </c>
      <c r="L621" s="240">
        <v>0.08</v>
      </c>
      <c r="M621" s="236" t="s">
        <v>150</v>
      </c>
      <c r="N621" s="238">
        <v>0.62</v>
      </c>
      <c r="O621" s="240">
        <v>0.14000000000000001</v>
      </c>
      <c r="P621" s="166">
        <f t="shared" si="21"/>
        <v>0.1</v>
      </c>
    </row>
    <row r="622" spans="1:16" ht="15" customHeight="1" x14ac:dyDescent="0.25">
      <c r="A622" s="237"/>
      <c r="B622" s="239"/>
      <c r="C622" s="241"/>
      <c r="D622" s="237"/>
      <c r="E622" s="239"/>
      <c r="F622" s="241"/>
      <c r="G622" s="237"/>
      <c r="H622" s="239"/>
      <c r="I622" s="241"/>
      <c r="J622" s="237"/>
      <c r="K622" s="239"/>
      <c r="L622" s="241"/>
      <c r="M622" s="237"/>
      <c r="N622" s="239"/>
      <c r="O622" s="241"/>
      <c r="P622" s="166">
        <f t="shared" si="21"/>
        <v>0</v>
      </c>
    </row>
    <row r="623" spans="1:16" ht="15" customHeight="1" x14ac:dyDescent="0.25">
      <c r="A623" s="236" t="s">
        <v>1314</v>
      </c>
      <c r="B623" s="238">
        <v>0</v>
      </c>
      <c r="C623" s="240">
        <v>0.1</v>
      </c>
      <c r="D623" s="236" t="s">
        <v>1313</v>
      </c>
      <c r="E623" s="238">
        <v>0</v>
      </c>
      <c r="F623" s="240">
        <v>7.0000000000000007E-2</v>
      </c>
      <c r="G623" s="236" t="s">
        <v>879</v>
      </c>
      <c r="H623" s="238">
        <v>0</v>
      </c>
      <c r="I623" s="240">
        <v>0.13</v>
      </c>
      <c r="J623" s="236" t="s">
        <v>514</v>
      </c>
      <c r="K623" s="238">
        <v>0.62</v>
      </c>
      <c r="L623" s="240">
        <v>7.0000000000000007E-2</v>
      </c>
      <c r="M623" s="236" t="s">
        <v>149</v>
      </c>
      <c r="N623" s="238">
        <v>0.62</v>
      </c>
      <c r="O623" s="240">
        <v>0.15</v>
      </c>
      <c r="P623" s="166">
        <f t="shared" si="21"/>
        <v>0.10400000000000001</v>
      </c>
    </row>
    <row r="624" spans="1:16" ht="15" customHeight="1" x14ac:dyDescent="0.25">
      <c r="A624" s="237"/>
      <c r="B624" s="239"/>
      <c r="C624" s="241"/>
      <c r="D624" s="237"/>
      <c r="E624" s="239"/>
      <c r="F624" s="241"/>
      <c r="G624" s="237"/>
      <c r="H624" s="239"/>
      <c r="I624" s="241"/>
      <c r="J624" s="237"/>
      <c r="K624" s="239"/>
      <c r="L624" s="241"/>
      <c r="M624" s="237"/>
      <c r="N624" s="239"/>
      <c r="O624" s="241"/>
      <c r="P624" s="166">
        <f t="shared" si="21"/>
        <v>0</v>
      </c>
    </row>
    <row r="625" spans="1:17" ht="15" customHeight="1" x14ac:dyDescent="0.25">
      <c r="A625" s="236" t="s">
        <v>1312</v>
      </c>
      <c r="B625" s="238">
        <v>0</v>
      </c>
      <c r="C625" s="240">
        <v>0.08</v>
      </c>
      <c r="D625" s="236" t="s">
        <v>1311</v>
      </c>
      <c r="E625" s="238">
        <v>0</v>
      </c>
      <c r="F625" s="240">
        <v>0.05</v>
      </c>
      <c r="G625" s="236" t="s">
        <v>878</v>
      </c>
      <c r="H625" s="238">
        <v>0</v>
      </c>
      <c r="I625" s="240">
        <v>0.13</v>
      </c>
      <c r="J625" s="236" t="s">
        <v>513</v>
      </c>
      <c r="K625" s="238">
        <v>0.62</v>
      </c>
      <c r="L625" s="240">
        <v>0.09</v>
      </c>
      <c r="M625" s="236" t="s">
        <v>148</v>
      </c>
      <c r="N625" s="238">
        <v>0.62</v>
      </c>
      <c r="O625" s="240">
        <v>0.13</v>
      </c>
      <c r="P625" s="166">
        <f t="shared" si="21"/>
        <v>9.6000000000000002E-2</v>
      </c>
    </row>
    <row r="626" spans="1:17" ht="15" customHeight="1" x14ac:dyDescent="0.25">
      <c r="A626" s="237"/>
      <c r="B626" s="239"/>
      <c r="C626" s="241"/>
      <c r="D626" s="237"/>
      <c r="E626" s="239"/>
      <c r="F626" s="241"/>
      <c r="G626" s="237"/>
      <c r="H626" s="239"/>
      <c r="I626" s="241"/>
      <c r="J626" s="237"/>
      <c r="K626" s="239"/>
      <c r="L626" s="241"/>
      <c r="M626" s="237"/>
      <c r="N626" s="239"/>
      <c r="O626" s="241"/>
      <c r="P626" s="166">
        <f t="shared" si="21"/>
        <v>0</v>
      </c>
    </row>
    <row r="627" spans="1:17" ht="15" customHeight="1" x14ac:dyDescent="0.25">
      <c r="A627" s="236" t="s">
        <v>1310</v>
      </c>
      <c r="B627" s="238">
        <v>0</v>
      </c>
      <c r="C627" s="240">
        <v>0.1</v>
      </c>
      <c r="D627" s="236" t="s">
        <v>1309</v>
      </c>
      <c r="E627" s="238">
        <v>0</v>
      </c>
      <c r="F627" s="240">
        <v>0.12</v>
      </c>
      <c r="G627" s="236" t="s">
        <v>877</v>
      </c>
      <c r="H627" s="238">
        <v>0</v>
      </c>
      <c r="I627" s="240">
        <v>0.26</v>
      </c>
      <c r="J627" s="236" t="s">
        <v>512</v>
      </c>
      <c r="K627" s="238">
        <v>0.62</v>
      </c>
      <c r="L627" s="240">
        <v>0.08</v>
      </c>
      <c r="M627" s="236" t="s">
        <v>147</v>
      </c>
      <c r="N627" s="238">
        <v>0.62</v>
      </c>
      <c r="O627" s="240">
        <v>0.1</v>
      </c>
      <c r="P627" s="166">
        <f t="shared" si="21"/>
        <v>0.13199999999999998</v>
      </c>
    </row>
    <row r="628" spans="1:17" ht="15" customHeight="1" x14ac:dyDescent="0.25">
      <c r="A628" s="237"/>
      <c r="B628" s="239"/>
      <c r="C628" s="241"/>
      <c r="D628" s="237"/>
      <c r="E628" s="239"/>
      <c r="F628" s="241"/>
      <c r="G628" s="237"/>
      <c r="H628" s="239"/>
      <c r="I628" s="241"/>
      <c r="J628" s="237"/>
      <c r="K628" s="239"/>
      <c r="L628" s="241"/>
      <c r="M628" s="237"/>
      <c r="N628" s="239"/>
      <c r="O628" s="241"/>
      <c r="P628" s="166">
        <f t="shared" si="21"/>
        <v>0</v>
      </c>
    </row>
    <row r="629" spans="1:17" ht="15" customHeight="1" x14ac:dyDescent="0.25">
      <c r="A629" s="236" t="s">
        <v>1308</v>
      </c>
      <c r="B629" s="238">
        <v>0</v>
      </c>
      <c r="C629" s="240">
        <v>0.14000000000000001</v>
      </c>
      <c r="D629" s="236" t="s">
        <v>1307</v>
      </c>
      <c r="E629" s="238">
        <v>0</v>
      </c>
      <c r="F629" s="240">
        <v>0.13</v>
      </c>
      <c r="G629" s="236" t="s">
        <v>876</v>
      </c>
      <c r="H629" s="238">
        <v>0</v>
      </c>
      <c r="I629" s="240">
        <v>0.19</v>
      </c>
      <c r="J629" s="236" t="s">
        <v>511</v>
      </c>
      <c r="K629" s="238">
        <v>0.62</v>
      </c>
      <c r="L629" s="240">
        <v>0.09</v>
      </c>
      <c r="M629" s="236" t="s">
        <v>146</v>
      </c>
      <c r="N629" s="238">
        <v>0.62</v>
      </c>
      <c r="O629" s="240">
        <v>0.12</v>
      </c>
      <c r="P629" s="166">
        <f t="shared" si="21"/>
        <v>0.13400000000000001</v>
      </c>
    </row>
    <row r="630" spans="1:17" ht="15" customHeight="1" x14ac:dyDescent="0.25">
      <c r="A630" s="237"/>
      <c r="B630" s="239"/>
      <c r="C630" s="241"/>
      <c r="D630" s="237"/>
      <c r="E630" s="239"/>
      <c r="F630" s="241"/>
      <c r="G630" s="237"/>
      <c r="H630" s="239"/>
      <c r="I630" s="241"/>
      <c r="J630" s="237"/>
      <c r="K630" s="239"/>
      <c r="L630" s="241"/>
      <c r="M630" s="237"/>
      <c r="N630" s="239"/>
      <c r="O630" s="241"/>
      <c r="P630" s="166">
        <f t="shared" si="21"/>
        <v>0</v>
      </c>
    </row>
    <row r="631" spans="1:17" ht="15" customHeight="1" x14ac:dyDescent="0.25">
      <c r="A631" s="236" t="s">
        <v>1306</v>
      </c>
      <c r="B631" s="238">
        <v>0</v>
      </c>
      <c r="C631" s="240">
        <v>0.12</v>
      </c>
      <c r="D631" s="236" t="s">
        <v>1305</v>
      </c>
      <c r="E631" s="238">
        <v>0</v>
      </c>
      <c r="F631" s="240">
        <v>0.13</v>
      </c>
      <c r="G631" s="236" t="s">
        <v>875</v>
      </c>
      <c r="H631" s="238">
        <v>0</v>
      </c>
      <c r="I631" s="240">
        <v>0.16</v>
      </c>
      <c r="J631" s="236" t="s">
        <v>510</v>
      </c>
      <c r="K631" s="238">
        <v>0.61</v>
      </c>
      <c r="L631" s="240">
        <v>0.09</v>
      </c>
      <c r="M631" s="236" t="s">
        <v>145</v>
      </c>
      <c r="N631" s="238">
        <v>0.61</v>
      </c>
      <c r="O631" s="240">
        <v>0.12</v>
      </c>
      <c r="P631" s="166">
        <f t="shared" si="21"/>
        <v>0.124</v>
      </c>
    </row>
    <row r="632" spans="1:17" ht="15" customHeight="1" x14ac:dyDescent="0.25">
      <c r="A632" s="237"/>
      <c r="B632" s="239"/>
      <c r="C632" s="241"/>
      <c r="D632" s="237"/>
      <c r="E632" s="239"/>
      <c r="F632" s="241"/>
      <c r="G632" s="237"/>
      <c r="H632" s="239"/>
      <c r="I632" s="241"/>
      <c r="J632" s="237"/>
      <c r="K632" s="239"/>
      <c r="L632" s="241"/>
      <c r="M632" s="237"/>
      <c r="N632" s="239"/>
      <c r="O632" s="241"/>
      <c r="P632" s="166">
        <f t="shared" si="21"/>
        <v>0</v>
      </c>
    </row>
    <row r="633" spans="1:17" ht="15" customHeight="1" x14ac:dyDescent="0.25">
      <c r="A633" s="236" t="s">
        <v>1304</v>
      </c>
      <c r="B633" s="238">
        <v>0</v>
      </c>
      <c r="C633" s="240">
        <v>0.1</v>
      </c>
      <c r="D633" s="236" t="s">
        <v>1303</v>
      </c>
      <c r="E633" s="238">
        <v>0</v>
      </c>
      <c r="F633" s="240">
        <v>0.13</v>
      </c>
      <c r="G633" s="236" t="s">
        <v>874</v>
      </c>
      <c r="H633" s="238">
        <v>0</v>
      </c>
      <c r="I633" s="240">
        <v>0.15</v>
      </c>
      <c r="J633" s="236" t="s">
        <v>509</v>
      </c>
      <c r="K633" s="238">
        <v>0.61</v>
      </c>
      <c r="L633" s="240">
        <v>0.11</v>
      </c>
      <c r="M633" s="236" t="s">
        <v>144</v>
      </c>
      <c r="N633" s="238">
        <v>0.61</v>
      </c>
      <c r="O633" s="240">
        <v>0.14000000000000001</v>
      </c>
      <c r="P633" s="166">
        <f t="shared" si="21"/>
        <v>0.126</v>
      </c>
    </row>
    <row r="634" spans="1:17" ht="15" customHeight="1" x14ac:dyDescent="0.25">
      <c r="A634" s="237"/>
      <c r="B634" s="239"/>
      <c r="C634" s="241"/>
      <c r="D634" s="237"/>
      <c r="E634" s="239"/>
      <c r="F634" s="241"/>
      <c r="G634" s="237"/>
      <c r="H634" s="239"/>
      <c r="I634" s="241"/>
      <c r="J634" s="237"/>
      <c r="K634" s="239"/>
      <c r="L634" s="241"/>
      <c r="M634" s="237"/>
      <c r="N634" s="239"/>
      <c r="O634" s="241"/>
      <c r="P634" s="166">
        <f t="shared" si="21"/>
        <v>0</v>
      </c>
    </row>
    <row r="635" spans="1:17" ht="15" customHeight="1" x14ac:dyDescent="0.25">
      <c r="A635" s="236" t="s">
        <v>1302</v>
      </c>
      <c r="B635" s="238">
        <v>0</v>
      </c>
      <c r="C635" s="240">
        <v>0.08</v>
      </c>
      <c r="D635" s="236" t="s">
        <v>1301</v>
      </c>
      <c r="E635" s="238">
        <v>0</v>
      </c>
      <c r="F635" s="240">
        <v>0.13</v>
      </c>
      <c r="G635" s="236" t="s">
        <v>873</v>
      </c>
      <c r="H635" s="238">
        <v>0</v>
      </c>
      <c r="I635" s="240">
        <v>0.13</v>
      </c>
      <c r="J635" s="236" t="s">
        <v>508</v>
      </c>
      <c r="K635" s="238">
        <v>0.61</v>
      </c>
      <c r="L635" s="240">
        <v>0.12</v>
      </c>
      <c r="M635" s="236" t="s">
        <v>143</v>
      </c>
      <c r="N635" s="238">
        <v>0.61</v>
      </c>
      <c r="O635" s="240">
        <v>0.11</v>
      </c>
      <c r="P635" s="166">
        <f t="shared" si="21"/>
        <v>0.11400000000000002</v>
      </c>
    </row>
    <row r="636" spans="1:17" ht="15" customHeight="1" x14ac:dyDescent="0.25">
      <c r="A636" s="237"/>
      <c r="B636" s="239"/>
      <c r="C636" s="241"/>
      <c r="D636" s="237"/>
      <c r="E636" s="239"/>
      <c r="F636" s="241"/>
      <c r="G636" s="237"/>
      <c r="H636" s="239"/>
      <c r="I636" s="241"/>
      <c r="J636" s="237"/>
      <c r="K636" s="239"/>
      <c r="L636" s="241"/>
      <c r="M636" s="237"/>
      <c r="N636" s="239"/>
      <c r="O636" s="241"/>
      <c r="P636" s="166">
        <f t="shared" si="21"/>
        <v>0</v>
      </c>
    </row>
    <row r="637" spans="1:17" ht="15" customHeight="1" x14ac:dyDescent="0.25">
      <c r="A637" s="236" t="s">
        <v>1300</v>
      </c>
      <c r="B637" s="238">
        <v>0</v>
      </c>
      <c r="C637" s="240">
        <v>0.09</v>
      </c>
      <c r="D637" s="236" t="s">
        <v>1299</v>
      </c>
      <c r="E637" s="238">
        <v>0</v>
      </c>
      <c r="F637" s="240">
        <v>0.12</v>
      </c>
      <c r="G637" s="236" t="s">
        <v>872</v>
      </c>
      <c r="H637" s="238">
        <v>0</v>
      </c>
      <c r="I637" s="240">
        <v>0.1</v>
      </c>
      <c r="J637" s="236" t="s">
        <v>507</v>
      </c>
      <c r="K637" s="238">
        <v>0.61</v>
      </c>
      <c r="L637" s="240">
        <v>0.13</v>
      </c>
      <c r="M637" s="236" t="s">
        <v>142</v>
      </c>
      <c r="N637" s="238">
        <v>0.61</v>
      </c>
      <c r="O637" s="240">
        <v>0.08</v>
      </c>
      <c r="P637" s="166">
        <f t="shared" si="21"/>
        <v>0.10400000000000001</v>
      </c>
    </row>
    <row r="638" spans="1:17" ht="15" customHeight="1" x14ac:dyDescent="0.25">
      <c r="A638" s="237"/>
      <c r="B638" s="239"/>
      <c r="C638" s="241"/>
      <c r="D638" s="237"/>
      <c r="E638" s="239"/>
      <c r="F638" s="241"/>
      <c r="G638" s="237"/>
      <c r="H638" s="239"/>
      <c r="I638" s="241"/>
      <c r="J638" s="237"/>
      <c r="K638" s="239"/>
      <c r="L638" s="241"/>
      <c r="M638" s="237"/>
      <c r="N638" s="239"/>
      <c r="O638" s="241"/>
      <c r="P638" s="166">
        <f t="shared" si="21"/>
        <v>0</v>
      </c>
    </row>
    <row r="639" spans="1:17" ht="15" customHeight="1" x14ac:dyDescent="0.25">
      <c r="A639" s="175"/>
      <c r="B639" s="174"/>
      <c r="C639" s="173"/>
      <c r="D639" s="175"/>
      <c r="E639" s="174"/>
      <c r="F639" s="173"/>
      <c r="G639" s="175"/>
      <c r="H639" s="174"/>
      <c r="I639" s="173"/>
      <c r="J639" s="175"/>
      <c r="K639" s="174"/>
      <c r="L639" s="173"/>
      <c r="M639" s="175"/>
      <c r="N639" s="174"/>
      <c r="O639" s="173"/>
      <c r="P639" s="166"/>
      <c r="Q639" s="166">
        <f>SUM(P577:P638)</f>
        <v>3.9659999999999997</v>
      </c>
    </row>
    <row r="640" spans="1:17" ht="15" customHeight="1" x14ac:dyDescent="0.25">
      <c r="A640" s="236" t="s">
        <v>1298</v>
      </c>
      <c r="B640" s="238">
        <v>0</v>
      </c>
      <c r="C640" s="240">
        <v>0.11</v>
      </c>
      <c r="D640" s="236" t="s">
        <v>1297</v>
      </c>
      <c r="E640" s="238">
        <v>0</v>
      </c>
      <c r="F640" s="240">
        <v>0.1</v>
      </c>
      <c r="G640" s="236" t="s">
        <v>871</v>
      </c>
      <c r="H640" s="238">
        <v>0</v>
      </c>
      <c r="I640" s="240">
        <v>0.08</v>
      </c>
      <c r="J640" s="236" t="s">
        <v>506</v>
      </c>
      <c r="K640" s="238">
        <v>0.61</v>
      </c>
      <c r="L640" s="240">
        <v>0.14000000000000001</v>
      </c>
      <c r="M640" s="236" t="s">
        <v>141</v>
      </c>
      <c r="N640" s="238">
        <v>0.61</v>
      </c>
      <c r="O640" s="240">
        <v>0.09</v>
      </c>
      <c r="P640" s="166">
        <f t="shared" ref="P640:P671" si="22">(C640+F640+I640+L640+O640)/5</f>
        <v>0.10400000000000001</v>
      </c>
    </row>
    <row r="641" spans="1:16" ht="15" customHeight="1" x14ac:dyDescent="0.25">
      <c r="A641" s="237"/>
      <c r="B641" s="239"/>
      <c r="C641" s="241"/>
      <c r="D641" s="237"/>
      <c r="E641" s="239"/>
      <c r="F641" s="241"/>
      <c r="G641" s="237"/>
      <c r="H641" s="239"/>
      <c r="I641" s="241"/>
      <c r="J641" s="237"/>
      <c r="K641" s="239"/>
      <c r="L641" s="241"/>
      <c r="M641" s="237"/>
      <c r="N641" s="239"/>
      <c r="O641" s="241"/>
      <c r="P641" s="166">
        <f t="shared" si="22"/>
        <v>0</v>
      </c>
    </row>
    <row r="642" spans="1:16" ht="15" customHeight="1" x14ac:dyDescent="0.25">
      <c r="A642" s="236" t="s">
        <v>1296</v>
      </c>
      <c r="B642" s="238">
        <v>0</v>
      </c>
      <c r="C642" s="240">
        <v>0.12</v>
      </c>
      <c r="D642" s="236" t="s">
        <v>1295</v>
      </c>
      <c r="E642" s="238">
        <v>0</v>
      </c>
      <c r="F642" s="240">
        <v>0.19</v>
      </c>
      <c r="G642" s="236" t="s">
        <v>870</v>
      </c>
      <c r="H642" s="238">
        <v>0</v>
      </c>
      <c r="I642" s="240">
        <v>0.11</v>
      </c>
      <c r="J642" s="236" t="s">
        <v>505</v>
      </c>
      <c r="K642" s="238">
        <v>0.61</v>
      </c>
      <c r="L642" s="240">
        <v>0.15</v>
      </c>
      <c r="M642" s="236" t="s">
        <v>140</v>
      </c>
      <c r="N642" s="238">
        <v>0.61</v>
      </c>
      <c r="O642" s="240">
        <v>0.11</v>
      </c>
      <c r="P642" s="166">
        <f t="shared" si="22"/>
        <v>0.13599999999999998</v>
      </c>
    </row>
    <row r="643" spans="1:16" ht="15" customHeight="1" x14ac:dyDescent="0.25">
      <c r="A643" s="237"/>
      <c r="B643" s="239"/>
      <c r="C643" s="241"/>
      <c r="D643" s="237"/>
      <c r="E643" s="239"/>
      <c r="F643" s="241"/>
      <c r="G643" s="237"/>
      <c r="H643" s="239"/>
      <c r="I643" s="241"/>
      <c r="J643" s="237"/>
      <c r="K643" s="239"/>
      <c r="L643" s="241"/>
      <c r="M643" s="237"/>
      <c r="N643" s="239"/>
      <c r="O643" s="241"/>
      <c r="P643" s="166">
        <f t="shared" si="22"/>
        <v>0</v>
      </c>
    </row>
    <row r="644" spans="1:16" ht="15" customHeight="1" x14ac:dyDescent="0.25">
      <c r="A644" s="236" t="s">
        <v>1294</v>
      </c>
      <c r="B644" s="238">
        <v>0</v>
      </c>
      <c r="C644" s="240">
        <v>0.12</v>
      </c>
      <c r="D644" s="236" t="s">
        <v>1293</v>
      </c>
      <c r="E644" s="238">
        <v>0</v>
      </c>
      <c r="F644" s="240">
        <v>0.13</v>
      </c>
      <c r="G644" s="236" t="s">
        <v>869</v>
      </c>
      <c r="H644" s="238">
        <v>0</v>
      </c>
      <c r="I644" s="240">
        <v>0.11</v>
      </c>
      <c r="J644" s="236" t="s">
        <v>504</v>
      </c>
      <c r="K644" s="238">
        <v>0.61</v>
      </c>
      <c r="L644" s="240">
        <v>0.11</v>
      </c>
      <c r="M644" s="236" t="s">
        <v>139</v>
      </c>
      <c r="N644" s="238">
        <v>0.61</v>
      </c>
      <c r="O644" s="240">
        <v>0.15</v>
      </c>
      <c r="P644" s="166">
        <f t="shared" si="22"/>
        <v>0.124</v>
      </c>
    </row>
    <row r="645" spans="1:16" ht="15" customHeight="1" x14ac:dyDescent="0.25">
      <c r="A645" s="237"/>
      <c r="B645" s="239"/>
      <c r="C645" s="241"/>
      <c r="D645" s="237"/>
      <c r="E645" s="239"/>
      <c r="F645" s="241"/>
      <c r="G645" s="237"/>
      <c r="H645" s="239"/>
      <c r="I645" s="241"/>
      <c r="J645" s="237"/>
      <c r="K645" s="239"/>
      <c r="L645" s="241"/>
      <c r="M645" s="237"/>
      <c r="N645" s="239"/>
      <c r="O645" s="241"/>
      <c r="P645" s="166">
        <f t="shared" si="22"/>
        <v>0</v>
      </c>
    </row>
    <row r="646" spans="1:16" ht="15" customHeight="1" x14ac:dyDescent="0.25">
      <c r="A646" s="236" t="s">
        <v>1292</v>
      </c>
      <c r="B646" s="238">
        <v>0</v>
      </c>
      <c r="C646" s="240">
        <v>0.12</v>
      </c>
      <c r="D646" s="236" t="s">
        <v>1291</v>
      </c>
      <c r="E646" s="238">
        <v>0</v>
      </c>
      <c r="F646" s="240">
        <v>0.05</v>
      </c>
      <c r="G646" s="236" t="s">
        <v>868</v>
      </c>
      <c r="H646" s="238">
        <v>0</v>
      </c>
      <c r="I646" s="240">
        <v>0.15</v>
      </c>
      <c r="J646" s="236" t="s">
        <v>503</v>
      </c>
      <c r="K646" s="238">
        <v>0.6</v>
      </c>
      <c r="L646" s="240">
        <v>0.06</v>
      </c>
      <c r="M646" s="236" t="s">
        <v>138</v>
      </c>
      <c r="N646" s="238">
        <v>0.6</v>
      </c>
      <c r="O646" s="240">
        <v>0.19</v>
      </c>
      <c r="P646" s="166">
        <f t="shared" si="22"/>
        <v>0.11399999999999999</v>
      </c>
    </row>
    <row r="647" spans="1:16" ht="15" customHeight="1" x14ac:dyDescent="0.25">
      <c r="A647" s="237"/>
      <c r="B647" s="239"/>
      <c r="C647" s="241"/>
      <c r="D647" s="237"/>
      <c r="E647" s="239"/>
      <c r="F647" s="241"/>
      <c r="G647" s="237"/>
      <c r="H647" s="239"/>
      <c r="I647" s="241"/>
      <c r="J647" s="237"/>
      <c r="K647" s="239"/>
      <c r="L647" s="241"/>
      <c r="M647" s="237"/>
      <c r="N647" s="239"/>
      <c r="O647" s="241"/>
      <c r="P647" s="166">
        <f t="shared" si="22"/>
        <v>0</v>
      </c>
    </row>
    <row r="648" spans="1:16" ht="15" customHeight="1" x14ac:dyDescent="0.25">
      <c r="A648" s="236" t="s">
        <v>1290</v>
      </c>
      <c r="B648" s="238">
        <v>0</v>
      </c>
      <c r="C648" s="240">
        <v>0.12</v>
      </c>
      <c r="D648" s="236" t="s">
        <v>1289</v>
      </c>
      <c r="E648" s="238">
        <v>0</v>
      </c>
      <c r="F648" s="240">
        <v>0.1</v>
      </c>
      <c r="G648" s="236" t="s">
        <v>867</v>
      </c>
      <c r="H648" s="238">
        <v>0</v>
      </c>
      <c r="I648" s="240">
        <v>0.17</v>
      </c>
      <c r="J648" s="236" t="s">
        <v>502</v>
      </c>
      <c r="K648" s="238">
        <v>0.6</v>
      </c>
      <c r="L648" s="240">
        <v>0.18</v>
      </c>
      <c r="M648" s="236" t="s">
        <v>137</v>
      </c>
      <c r="N648" s="238">
        <v>0.6</v>
      </c>
      <c r="O648" s="240">
        <v>0.17</v>
      </c>
      <c r="P648" s="166">
        <f t="shared" si="22"/>
        <v>0.14800000000000002</v>
      </c>
    </row>
    <row r="649" spans="1:16" ht="15" customHeight="1" x14ac:dyDescent="0.25">
      <c r="A649" s="237"/>
      <c r="B649" s="239"/>
      <c r="C649" s="241"/>
      <c r="D649" s="237"/>
      <c r="E649" s="239"/>
      <c r="F649" s="241"/>
      <c r="G649" s="237"/>
      <c r="H649" s="239"/>
      <c r="I649" s="241"/>
      <c r="J649" s="237"/>
      <c r="K649" s="239"/>
      <c r="L649" s="241"/>
      <c r="M649" s="237"/>
      <c r="N649" s="239"/>
      <c r="O649" s="241"/>
      <c r="P649" s="166">
        <f t="shared" si="22"/>
        <v>0</v>
      </c>
    </row>
    <row r="650" spans="1:16" ht="15" customHeight="1" x14ac:dyDescent="0.25">
      <c r="A650" s="236" t="s">
        <v>1288</v>
      </c>
      <c r="B650" s="238">
        <v>0</v>
      </c>
      <c r="C650" s="240">
        <v>0.1</v>
      </c>
      <c r="D650" s="236" t="s">
        <v>1287</v>
      </c>
      <c r="E650" s="238">
        <v>0</v>
      </c>
      <c r="F650" s="240">
        <v>0.05</v>
      </c>
      <c r="G650" s="236" t="s">
        <v>866</v>
      </c>
      <c r="H650" s="238">
        <v>0</v>
      </c>
      <c r="I650" s="240">
        <v>0.14000000000000001</v>
      </c>
      <c r="J650" s="236" t="s">
        <v>501</v>
      </c>
      <c r="K650" s="238">
        <v>0.6</v>
      </c>
      <c r="L650" s="240">
        <v>0.13</v>
      </c>
      <c r="M650" s="236" t="s">
        <v>136</v>
      </c>
      <c r="N650" s="238">
        <v>0.6</v>
      </c>
      <c r="O650" s="240">
        <v>0.17</v>
      </c>
      <c r="P650" s="166">
        <f t="shared" si="22"/>
        <v>0.11800000000000002</v>
      </c>
    </row>
    <row r="651" spans="1:16" ht="15" customHeight="1" x14ac:dyDescent="0.25">
      <c r="A651" s="237"/>
      <c r="B651" s="239"/>
      <c r="C651" s="241"/>
      <c r="D651" s="237"/>
      <c r="E651" s="239"/>
      <c r="F651" s="241"/>
      <c r="G651" s="237"/>
      <c r="H651" s="239"/>
      <c r="I651" s="241"/>
      <c r="J651" s="237"/>
      <c r="K651" s="239"/>
      <c r="L651" s="241"/>
      <c r="M651" s="237"/>
      <c r="N651" s="239"/>
      <c r="O651" s="241"/>
      <c r="P651" s="166">
        <f t="shared" si="22"/>
        <v>0</v>
      </c>
    </row>
    <row r="652" spans="1:16" ht="15" customHeight="1" x14ac:dyDescent="0.25">
      <c r="A652" s="236" t="s">
        <v>1286</v>
      </c>
      <c r="B652" s="238">
        <v>0</v>
      </c>
      <c r="C652" s="240">
        <v>0.08</v>
      </c>
      <c r="D652" s="236" t="s">
        <v>1285</v>
      </c>
      <c r="E652" s="238">
        <v>0</v>
      </c>
      <c r="F652" s="240">
        <v>0.1</v>
      </c>
      <c r="G652" s="236" t="s">
        <v>865</v>
      </c>
      <c r="H652" s="238">
        <v>0</v>
      </c>
      <c r="I652" s="240">
        <v>0.08</v>
      </c>
      <c r="J652" s="236" t="s">
        <v>500</v>
      </c>
      <c r="K652" s="238">
        <v>0.6</v>
      </c>
      <c r="L652" s="240">
        <v>0.13</v>
      </c>
      <c r="M652" s="236" t="s">
        <v>135</v>
      </c>
      <c r="N652" s="238">
        <v>0.6</v>
      </c>
      <c r="O652" s="240">
        <v>0.15</v>
      </c>
      <c r="P652" s="166">
        <f t="shared" si="22"/>
        <v>0.10800000000000001</v>
      </c>
    </row>
    <row r="653" spans="1:16" ht="15" customHeight="1" x14ac:dyDescent="0.25">
      <c r="A653" s="237"/>
      <c r="B653" s="239"/>
      <c r="C653" s="241"/>
      <c r="D653" s="237"/>
      <c r="E653" s="239"/>
      <c r="F653" s="241"/>
      <c r="G653" s="237"/>
      <c r="H653" s="239"/>
      <c r="I653" s="241"/>
      <c r="J653" s="237"/>
      <c r="K653" s="239"/>
      <c r="L653" s="241"/>
      <c r="M653" s="237"/>
      <c r="N653" s="239"/>
      <c r="O653" s="241"/>
      <c r="P653" s="166">
        <f t="shared" si="22"/>
        <v>0</v>
      </c>
    </row>
    <row r="654" spans="1:16" ht="15" customHeight="1" x14ac:dyDescent="0.25">
      <c r="A654" s="236" t="s">
        <v>1284</v>
      </c>
      <c r="B654" s="238">
        <v>0</v>
      </c>
      <c r="C654" s="240">
        <v>0.08</v>
      </c>
      <c r="D654" s="236" t="s">
        <v>1283</v>
      </c>
      <c r="E654" s="238">
        <v>0</v>
      </c>
      <c r="F654" s="240">
        <v>0.11</v>
      </c>
      <c r="G654" s="236" t="s">
        <v>864</v>
      </c>
      <c r="H654" s="238">
        <v>0</v>
      </c>
      <c r="I654" s="240">
        <v>0.05</v>
      </c>
      <c r="J654" s="236" t="s">
        <v>499</v>
      </c>
      <c r="K654" s="238">
        <v>0.6</v>
      </c>
      <c r="L654" s="240">
        <v>0.14000000000000001</v>
      </c>
      <c r="M654" s="236" t="s">
        <v>134</v>
      </c>
      <c r="N654" s="238">
        <v>0.6</v>
      </c>
      <c r="O654" s="240">
        <v>0.14000000000000001</v>
      </c>
      <c r="P654" s="166">
        <f t="shared" si="22"/>
        <v>0.10400000000000001</v>
      </c>
    </row>
    <row r="655" spans="1:16" ht="15" customHeight="1" x14ac:dyDescent="0.25">
      <c r="A655" s="237"/>
      <c r="B655" s="239"/>
      <c r="C655" s="241"/>
      <c r="D655" s="237"/>
      <c r="E655" s="239"/>
      <c r="F655" s="241"/>
      <c r="G655" s="237"/>
      <c r="H655" s="239"/>
      <c r="I655" s="241"/>
      <c r="J655" s="237"/>
      <c r="K655" s="239"/>
      <c r="L655" s="241"/>
      <c r="M655" s="237"/>
      <c r="N655" s="239"/>
      <c r="O655" s="241"/>
      <c r="P655" s="166">
        <f t="shared" si="22"/>
        <v>0</v>
      </c>
    </row>
    <row r="656" spans="1:16" ht="15" customHeight="1" x14ac:dyDescent="0.25">
      <c r="A656" s="236" t="s">
        <v>1282</v>
      </c>
      <c r="B656" s="238">
        <v>0</v>
      </c>
      <c r="C656" s="240">
        <v>0.09</v>
      </c>
      <c r="D656" s="236" t="s">
        <v>1281</v>
      </c>
      <c r="E656" s="238">
        <v>0</v>
      </c>
      <c r="F656" s="240">
        <v>0.13</v>
      </c>
      <c r="G656" s="236" t="s">
        <v>863</v>
      </c>
      <c r="H656" s="238">
        <v>0</v>
      </c>
      <c r="I656" s="240">
        <v>0.11</v>
      </c>
      <c r="J656" s="236" t="s">
        <v>498</v>
      </c>
      <c r="K656" s="238">
        <v>0.6</v>
      </c>
      <c r="L656" s="240">
        <v>0.1</v>
      </c>
      <c r="M656" s="236" t="s">
        <v>133</v>
      </c>
      <c r="N656" s="238">
        <v>0.6</v>
      </c>
      <c r="O656" s="240">
        <v>0.11</v>
      </c>
      <c r="P656" s="166">
        <f t="shared" si="22"/>
        <v>0.10800000000000001</v>
      </c>
    </row>
    <row r="657" spans="1:16" ht="15" customHeight="1" x14ac:dyDescent="0.25">
      <c r="A657" s="237"/>
      <c r="B657" s="239"/>
      <c r="C657" s="241"/>
      <c r="D657" s="237"/>
      <c r="E657" s="239"/>
      <c r="F657" s="241"/>
      <c r="G657" s="237"/>
      <c r="H657" s="239"/>
      <c r="I657" s="241"/>
      <c r="J657" s="237"/>
      <c r="K657" s="239"/>
      <c r="L657" s="241"/>
      <c r="M657" s="237"/>
      <c r="N657" s="239"/>
      <c r="O657" s="241"/>
      <c r="P657" s="166">
        <f t="shared" si="22"/>
        <v>0</v>
      </c>
    </row>
    <row r="658" spans="1:16" ht="15" customHeight="1" x14ac:dyDescent="0.25">
      <c r="A658" s="236" t="s">
        <v>1280</v>
      </c>
      <c r="B658" s="238">
        <v>0</v>
      </c>
      <c r="C658" s="240">
        <v>0.06</v>
      </c>
      <c r="D658" s="236" t="s">
        <v>1279</v>
      </c>
      <c r="E658" s="238">
        <v>0</v>
      </c>
      <c r="F658" s="240">
        <v>0.08</v>
      </c>
      <c r="G658" s="236" t="s">
        <v>862</v>
      </c>
      <c r="H658" s="238">
        <v>0</v>
      </c>
      <c r="I658" s="240">
        <v>0.11</v>
      </c>
      <c r="J658" s="236" t="s">
        <v>497</v>
      </c>
      <c r="K658" s="238">
        <v>0.6</v>
      </c>
      <c r="L658" s="240">
        <v>0.11</v>
      </c>
      <c r="M658" s="236" t="s">
        <v>132</v>
      </c>
      <c r="N658" s="238">
        <v>0.6</v>
      </c>
      <c r="O658" s="240">
        <v>0.1</v>
      </c>
      <c r="P658" s="166">
        <f t="shared" si="22"/>
        <v>9.1999999999999998E-2</v>
      </c>
    </row>
    <row r="659" spans="1:16" ht="15" customHeight="1" x14ac:dyDescent="0.25">
      <c r="A659" s="237"/>
      <c r="B659" s="239"/>
      <c r="C659" s="241"/>
      <c r="D659" s="237"/>
      <c r="E659" s="239"/>
      <c r="F659" s="241"/>
      <c r="G659" s="237"/>
      <c r="H659" s="239"/>
      <c r="I659" s="241"/>
      <c r="J659" s="237"/>
      <c r="K659" s="239"/>
      <c r="L659" s="241"/>
      <c r="M659" s="237"/>
      <c r="N659" s="239"/>
      <c r="O659" s="241"/>
      <c r="P659" s="166">
        <f t="shared" si="22"/>
        <v>0</v>
      </c>
    </row>
    <row r="660" spans="1:16" ht="15" customHeight="1" x14ac:dyDescent="0.25">
      <c r="A660" s="236" t="s">
        <v>1278</v>
      </c>
      <c r="B660" s="238">
        <v>0</v>
      </c>
      <c r="C660" s="240">
        <v>0.16</v>
      </c>
      <c r="D660" s="236" t="s">
        <v>1277</v>
      </c>
      <c r="E660" s="238">
        <v>0</v>
      </c>
      <c r="F660" s="240">
        <v>0.11</v>
      </c>
      <c r="G660" s="236" t="s">
        <v>861</v>
      </c>
      <c r="H660" s="238">
        <v>0</v>
      </c>
      <c r="I660" s="240">
        <v>0.1</v>
      </c>
      <c r="J660" s="236" t="s">
        <v>496</v>
      </c>
      <c r="K660" s="238">
        <v>0.59</v>
      </c>
      <c r="L660" s="240">
        <v>0.11</v>
      </c>
      <c r="M660" s="236" t="s">
        <v>131</v>
      </c>
      <c r="N660" s="238">
        <v>0.59</v>
      </c>
      <c r="O660" s="240">
        <v>7.0000000000000007E-2</v>
      </c>
      <c r="P660" s="166">
        <f t="shared" si="22"/>
        <v>0.11000000000000001</v>
      </c>
    </row>
    <row r="661" spans="1:16" ht="15" customHeight="1" x14ac:dyDescent="0.25">
      <c r="A661" s="237"/>
      <c r="B661" s="239"/>
      <c r="C661" s="241"/>
      <c r="D661" s="237"/>
      <c r="E661" s="239"/>
      <c r="F661" s="241"/>
      <c r="G661" s="237"/>
      <c r="H661" s="239"/>
      <c r="I661" s="241"/>
      <c r="J661" s="237"/>
      <c r="K661" s="239"/>
      <c r="L661" s="241"/>
      <c r="M661" s="237"/>
      <c r="N661" s="239"/>
      <c r="O661" s="241"/>
      <c r="P661" s="166">
        <f t="shared" si="22"/>
        <v>0</v>
      </c>
    </row>
    <row r="662" spans="1:16" ht="15" customHeight="1" x14ac:dyDescent="0.25">
      <c r="A662" s="236" t="s">
        <v>1276</v>
      </c>
      <c r="B662" s="238">
        <v>0</v>
      </c>
      <c r="C662" s="240">
        <v>0.11</v>
      </c>
      <c r="D662" s="236" t="s">
        <v>1275</v>
      </c>
      <c r="E662" s="238">
        <v>0</v>
      </c>
      <c r="F662" s="240">
        <v>0.04</v>
      </c>
      <c r="G662" s="236" t="s">
        <v>860</v>
      </c>
      <c r="H662" s="238">
        <v>0</v>
      </c>
      <c r="I662" s="240">
        <v>0.13</v>
      </c>
      <c r="J662" s="236" t="s">
        <v>495</v>
      </c>
      <c r="K662" s="238">
        <v>0.59</v>
      </c>
      <c r="L662" s="240">
        <v>0.05</v>
      </c>
      <c r="M662" s="236" t="s">
        <v>130</v>
      </c>
      <c r="N662" s="238">
        <v>0.59</v>
      </c>
      <c r="O662" s="240">
        <v>0.09</v>
      </c>
      <c r="P662" s="166">
        <f t="shared" si="22"/>
        <v>8.4000000000000005E-2</v>
      </c>
    </row>
    <row r="663" spans="1:16" ht="15" customHeight="1" x14ac:dyDescent="0.25">
      <c r="A663" s="237"/>
      <c r="B663" s="239"/>
      <c r="C663" s="241"/>
      <c r="D663" s="237"/>
      <c r="E663" s="239"/>
      <c r="F663" s="241"/>
      <c r="G663" s="237"/>
      <c r="H663" s="239"/>
      <c r="I663" s="241"/>
      <c r="J663" s="237"/>
      <c r="K663" s="239"/>
      <c r="L663" s="241"/>
      <c r="M663" s="237"/>
      <c r="N663" s="239"/>
      <c r="O663" s="241"/>
      <c r="P663" s="166">
        <f t="shared" si="22"/>
        <v>0</v>
      </c>
    </row>
    <row r="664" spans="1:16" ht="15" customHeight="1" x14ac:dyDescent="0.25">
      <c r="A664" s="236" t="s">
        <v>1274</v>
      </c>
      <c r="B664" s="238">
        <v>0</v>
      </c>
      <c r="C664" s="240">
        <v>0.1</v>
      </c>
      <c r="D664" s="236" t="s">
        <v>1273</v>
      </c>
      <c r="E664" s="238">
        <v>0</v>
      </c>
      <c r="F664" s="240">
        <v>0.11</v>
      </c>
      <c r="G664" s="236" t="s">
        <v>859</v>
      </c>
      <c r="H664" s="238">
        <v>0</v>
      </c>
      <c r="I664" s="240">
        <v>0.13</v>
      </c>
      <c r="J664" s="236" t="s">
        <v>494</v>
      </c>
      <c r="K664" s="238">
        <v>0.59</v>
      </c>
      <c r="L664" s="240">
        <v>0.12</v>
      </c>
      <c r="M664" s="236" t="s">
        <v>129</v>
      </c>
      <c r="N664" s="238">
        <v>0.59</v>
      </c>
      <c r="O664" s="240">
        <v>0.09</v>
      </c>
      <c r="P664" s="166">
        <f t="shared" si="22"/>
        <v>0.11000000000000001</v>
      </c>
    </row>
    <row r="665" spans="1:16" ht="15" customHeight="1" x14ac:dyDescent="0.25">
      <c r="A665" s="237"/>
      <c r="B665" s="239"/>
      <c r="C665" s="241"/>
      <c r="D665" s="237"/>
      <c r="E665" s="239"/>
      <c r="F665" s="241"/>
      <c r="G665" s="237"/>
      <c r="H665" s="239"/>
      <c r="I665" s="241"/>
      <c r="J665" s="237"/>
      <c r="K665" s="239"/>
      <c r="L665" s="241"/>
      <c r="M665" s="237"/>
      <c r="N665" s="239"/>
      <c r="O665" s="241"/>
      <c r="P665" s="166">
        <f t="shared" si="22"/>
        <v>0</v>
      </c>
    </row>
    <row r="666" spans="1:16" ht="15" customHeight="1" x14ac:dyDescent="0.25">
      <c r="A666" s="236" t="s">
        <v>1272</v>
      </c>
      <c r="B666" s="238">
        <v>0</v>
      </c>
      <c r="C666" s="240">
        <v>0.12</v>
      </c>
      <c r="D666" s="236" t="s">
        <v>1271</v>
      </c>
      <c r="E666" s="238">
        <v>0</v>
      </c>
      <c r="F666" s="240">
        <v>0.09</v>
      </c>
      <c r="G666" s="236" t="s">
        <v>858</v>
      </c>
      <c r="H666" s="238">
        <v>0</v>
      </c>
      <c r="I666" s="240">
        <v>0.11</v>
      </c>
      <c r="J666" s="236" t="s">
        <v>493</v>
      </c>
      <c r="K666" s="238">
        <v>0.59</v>
      </c>
      <c r="L666" s="240">
        <v>0.14000000000000001</v>
      </c>
      <c r="M666" s="236" t="s">
        <v>128</v>
      </c>
      <c r="N666" s="238">
        <v>0.59</v>
      </c>
      <c r="O666" s="240">
        <v>7.0000000000000007E-2</v>
      </c>
      <c r="P666" s="166">
        <f t="shared" si="22"/>
        <v>0.10600000000000001</v>
      </c>
    </row>
    <row r="667" spans="1:16" ht="15" customHeight="1" x14ac:dyDescent="0.25">
      <c r="A667" s="237"/>
      <c r="B667" s="239"/>
      <c r="C667" s="241"/>
      <c r="D667" s="237"/>
      <c r="E667" s="239"/>
      <c r="F667" s="241"/>
      <c r="G667" s="237"/>
      <c r="H667" s="239"/>
      <c r="I667" s="241"/>
      <c r="J667" s="237"/>
      <c r="K667" s="239"/>
      <c r="L667" s="241"/>
      <c r="M667" s="237"/>
      <c r="N667" s="239"/>
      <c r="O667" s="241"/>
      <c r="P667" s="166">
        <f t="shared" si="22"/>
        <v>0</v>
      </c>
    </row>
    <row r="668" spans="1:16" ht="15" customHeight="1" x14ac:dyDescent="0.25">
      <c r="A668" s="236" t="s">
        <v>1270</v>
      </c>
      <c r="B668" s="238">
        <v>0</v>
      </c>
      <c r="C668" s="240">
        <v>0.1</v>
      </c>
      <c r="D668" s="236" t="s">
        <v>1269</v>
      </c>
      <c r="E668" s="238">
        <v>0</v>
      </c>
      <c r="F668" s="240">
        <v>0.09</v>
      </c>
      <c r="G668" s="236" t="s">
        <v>857</v>
      </c>
      <c r="H668" s="238">
        <v>0</v>
      </c>
      <c r="I668" s="240">
        <v>0.08</v>
      </c>
      <c r="J668" s="236" t="s">
        <v>492</v>
      </c>
      <c r="K668" s="238">
        <v>0.59</v>
      </c>
      <c r="L668" s="240">
        <v>0.08</v>
      </c>
      <c r="M668" s="236" t="s">
        <v>127</v>
      </c>
      <c r="N668" s="238">
        <v>0.59</v>
      </c>
      <c r="O668" s="240">
        <v>0.08</v>
      </c>
      <c r="P668" s="166">
        <f t="shared" si="22"/>
        <v>8.6000000000000007E-2</v>
      </c>
    </row>
    <row r="669" spans="1:16" ht="15" customHeight="1" x14ac:dyDescent="0.25">
      <c r="A669" s="237"/>
      <c r="B669" s="239"/>
      <c r="C669" s="241"/>
      <c r="D669" s="237"/>
      <c r="E669" s="239"/>
      <c r="F669" s="241"/>
      <c r="G669" s="237"/>
      <c r="H669" s="239"/>
      <c r="I669" s="241"/>
      <c r="J669" s="237"/>
      <c r="K669" s="239"/>
      <c r="L669" s="241"/>
      <c r="M669" s="237"/>
      <c r="N669" s="239"/>
      <c r="O669" s="241"/>
      <c r="P669" s="166">
        <f t="shared" si="22"/>
        <v>0</v>
      </c>
    </row>
    <row r="670" spans="1:16" ht="15" customHeight="1" x14ac:dyDescent="0.25">
      <c r="A670" s="236" t="s">
        <v>1268</v>
      </c>
      <c r="B670" s="238">
        <v>0</v>
      </c>
      <c r="C670" s="240">
        <v>0.09</v>
      </c>
      <c r="D670" s="236" t="s">
        <v>1267</v>
      </c>
      <c r="E670" s="238">
        <v>0</v>
      </c>
      <c r="F670" s="240">
        <v>0.08</v>
      </c>
      <c r="G670" s="236" t="s">
        <v>856</v>
      </c>
      <c r="H670" s="238">
        <v>0</v>
      </c>
      <c r="I670" s="240">
        <v>0.1</v>
      </c>
      <c r="J670" s="236" t="s">
        <v>491</v>
      </c>
      <c r="K670" s="238">
        <v>0.59</v>
      </c>
      <c r="L670" s="240">
        <v>0.08</v>
      </c>
      <c r="M670" s="236" t="s">
        <v>126</v>
      </c>
      <c r="N670" s="238">
        <v>0.59</v>
      </c>
      <c r="O670" s="240">
        <v>0.22</v>
      </c>
      <c r="P670" s="166">
        <f t="shared" si="22"/>
        <v>0.11400000000000002</v>
      </c>
    </row>
    <row r="671" spans="1:16" ht="15" customHeight="1" x14ac:dyDescent="0.25">
      <c r="A671" s="237"/>
      <c r="B671" s="239"/>
      <c r="C671" s="241"/>
      <c r="D671" s="237"/>
      <c r="E671" s="239"/>
      <c r="F671" s="241"/>
      <c r="G671" s="237"/>
      <c r="H671" s="239"/>
      <c r="I671" s="241"/>
      <c r="J671" s="237"/>
      <c r="K671" s="239"/>
      <c r="L671" s="241"/>
      <c r="M671" s="237"/>
      <c r="N671" s="239"/>
      <c r="O671" s="241"/>
      <c r="P671" s="166">
        <f t="shared" si="22"/>
        <v>0</v>
      </c>
    </row>
    <row r="672" spans="1:16" ht="15" customHeight="1" x14ac:dyDescent="0.25">
      <c r="A672" s="236" t="s">
        <v>1266</v>
      </c>
      <c r="B672" s="238">
        <v>0</v>
      </c>
      <c r="C672" s="240">
        <v>0.08</v>
      </c>
      <c r="D672" s="236" t="s">
        <v>1265</v>
      </c>
      <c r="E672" s="238">
        <v>0</v>
      </c>
      <c r="F672" s="240">
        <v>0.09</v>
      </c>
      <c r="G672" s="236" t="s">
        <v>855</v>
      </c>
      <c r="H672" s="238">
        <v>0</v>
      </c>
      <c r="I672" s="240">
        <v>7.0000000000000007E-2</v>
      </c>
      <c r="J672" s="236" t="s">
        <v>490</v>
      </c>
      <c r="K672" s="238">
        <v>0.59</v>
      </c>
      <c r="L672" s="240">
        <v>0.09</v>
      </c>
      <c r="M672" s="236" t="s">
        <v>125</v>
      </c>
      <c r="N672" s="238">
        <v>0.59</v>
      </c>
      <c r="O672" s="240">
        <v>0.13</v>
      </c>
      <c r="P672" s="166">
        <f t="shared" ref="P672:P699" si="23">(C672+F672+I672+L672+O672)/5</f>
        <v>9.1999999999999998E-2</v>
      </c>
    </row>
    <row r="673" spans="1:16" ht="15" customHeight="1" x14ac:dyDescent="0.25">
      <c r="A673" s="237"/>
      <c r="B673" s="239"/>
      <c r="C673" s="241"/>
      <c r="D673" s="237"/>
      <c r="E673" s="239"/>
      <c r="F673" s="241"/>
      <c r="G673" s="237"/>
      <c r="H673" s="239"/>
      <c r="I673" s="241"/>
      <c r="J673" s="237"/>
      <c r="K673" s="239"/>
      <c r="L673" s="241"/>
      <c r="M673" s="237"/>
      <c r="N673" s="239"/>
      <c r="O673" s="241"/>
      <c r="P673" s="166">
        <f t="shared" si="23"/>
        <v>0</v>
      </c>
    </row>
    <row r="674" spans="1:16" ht="15" customHeight="1" x14ac:dyDescent="0.25">
      <c r="A674" s="236" t="s">
        <v>1264</v>
      </c>
      <c r="B674" s="238">
        <v>0</v>
      </c>
      <c r="C674" s="240">
        <v>7.0000000000000007E-2</v>
      </c>
      <c r="D674" s="236" t="s">
        <v>1263</v>
      </c>
      <c r="E674" s="238">
        <v>0</v>
      </c>
      <c r="F674" s="240">
        <v>0.03</v>
      </c>
      <c r="G674" s="236" t="s">
        <v>854</v>
      </c>
      <c r="H674" s="238">
        <v>0</v>
      </c>
      <c r="I674" s="240">
        <v>0.09</v>
      </c>
      <c r="J674" s="236" t="s">
        <v>489</v>
      </c>
      <c r="K674" s="238">
        <v>0.57999999999999996</v>
      </c>
      <c r="L674" s="240">
        <v>0.08</v>
      </c>
      <c r="M674" s="236" t="s">
        <v>124</v>
      </c>
      <c r="N674" s="238">
        <v>0.57999999999999996</v>
      </c>
      <c r="O674" s="240">
        <v>0.11</v>
      </c>
      <c r="P674" s="166">
        <f t="shared" si="23"/>
        <v>7.5999999999999998E-2</v>
      </c>
    </row>
    <row r="675" spans="1:16" ht="15" customHeight="1" x14ac:dyDescent="0.25">
      <c r="A675" s="237"/>
      <c r="B675" s="239"/>
      <c r="C675" s="241"/>
      <c r="D675" s="237"/>
      <c r="E675" s="239"/>
      <c r="F675" s="241"/>
      <c r="G675" s="237"/>
      <c r="H675" s="239"/>
      <c r="I675" s="241"/>
      <c r="J675" s="237"/>
      <c r="K675" s="239"/>
      <c r="L675" s="241"/>
      <c r="M675" s="237"/>
      <c r="N675" s="239"/>
      <c r="O675" s="241"/>
      <c r="P675" s="166">
        <f t="shared" si="23"/>
        <v>0</v>
      </c>
    </row>
    <row r="676" spans="1:16" ht="15" customHeight="1" x14ac:dyDescent="0.25">
      <c r="A676" s="236" t="s">
        <v>1262</v>
      </c>
      <c r="B676" s="238">
        <v>0</v>
      </c>
      <c r="C676" s="240">
        <v>0.02</v>
      </c>
      <c r="D676" s="236" t="s">
        <v>1261</v>
      </c>
      <c r="E676" s="238">
        <v>0</v>
      </c>
      <c r="F676" s="240">
        <v>7.0000000000000007E-2</v>
      </c>
      <c r="G676" s="236" t="s">
        <v>853</v>
      </c>
      <c r="H676" s="238">
        <v>0</v>
      </c>
      <c r="I676" s="240">
        <v>0.09</v>
      </c>
      <c r="J676" s="236" t="s">
        <v>488</v>
      </c>
      <c r="K676" s="238">
        <v>0.57999999999999996</v>
      </c>
      <c r="L676" s="240">
        <v>0.05</v>
      </c>
      <c r="M676" s="236" t="s">
        <v>123</v>
      </c>
      <c r="N676" s="238">
        <v>0.57999999999999996</v>
      </c>
      <c r="O676" s="240">
        <v>0.11</v>
      </c>
      <c r="P676" s="166">
        <f t="shared" si="23"/>
        <v>6.7999999999999991E-2</v>
      </c>
    </row>
    <row r="677" spans="1:16" ht="15" customHeight="1" x14ac:dyDescent="0.25">
      <c r="A677" s="237"/>
      <c r="B677" s="239"/>
      <c r="C677" s="241"/>
      <c r="D677" s="237"/>
      <c r="E677" s="239"/>
      <c r="F677" s="241"/>
      <c r="G677" s="237"/>
      <c r="H677" s="239"/>
      <c r="I677" s="241"/>
      <c r="J677" s="237"/>
      <c r="K677" s="239"/>
      <c r="L677" s="241"/>
      <c r="M677" s="237"/>
      <c r="N677" s="239"/>
      <c r="O677" s="241"/>
      <c r="P677" s="166">
        <f t="shared" si="23"/>
        <v>0</v>
      </c>
    </row>
    <row r="678" spans="1:16" ht="15" customHeight="1" x14ac:dyDescent="0.25">
      <c r="A678" s="236" t="s">
        <v>1260</v>
      </c>
      <c r="B678" s="238">
        <v>0</v>
      </c>
      <c r="C678" s="240">
        <v>0.04</v>
      </c>
      <c r="D678" s="236" t="s">
        <v>1259</v>
      </c>
      <c r="E678" s="238">
        <v>0</v>
      </c>
      <c r="F678" s="240">
        <v>0.06</v>
      </c>
      <c r="G678" s="236" t="s">
        <v>852</v>
      </c>
      <c r="H678" s="238">
        <v>0</v>
      </c>
      <c r="I678" s="240">
        <v>0.09</v>
      </c>
      <c r="J678" s="236" t="s">
        <v>487</v>
      </c>
      <c r="K678" s="238">
        <v>0.57999999999999996</v>
      </c>
      <c r="L678" s="240">
        <v>0.05</v>
      </c>
      <c r="M678" s="236" t="s">
        <v>122</v>
      </c>
      <c r="N678" s="238">
        <v>0.57999999999999996</v>
      </c>
      <c r="O678" s="240">
        <v>7.0000000000000007E-2</v>
      </c>
      <c r="P678" s="166">
        <f t="shared" si="23"/>
        <v>6.2E-2</v>
      </c>
    </row>
    <row r="679" spans="1:16" ht="15" customHeight="1" x14ac:dyDescent="0.25">
      <c r="A679" s="237"/>
      <c r="B679" s="239"/>
      <c r="C679" s="241"/>
      <c r="D679" s="237"/>
      <c r="E679" s="239"/>
      <c r="F679" s="241"/>
      <c r="G679" s="237"/>
      <c r="H679" s="239"/>
      <c r="I679" s="241"/>
      <c r="J679" s="237"/>
      <c r="K679" s="239"/>
      <c r="L679" s="241"/>
      <c r="M679" s="237"/>
      <c r="N679" s="239"/>
      <c r="O679" s="241"/>
      <c r="P679" s="166">
        <f t="shared" si="23"/>
        <v>0</v>
      </c>
    </row>
    <row r="680" spans="1:16" ht="15" customHeight="1" x14ac:dyDescent="0.25">
      <c r="A680" s="236" t="s">
        <v>1258</v>
      </c>
      <c r="B680" s="238">
        <v>0</v>
      </c>
      <c r="C680" s="240">
        <v>0.05</v>
      </c>
      <c r="D680" s="236" t="s">
        <v>1257</v>
      </c>
      <c r="E680" s="238">
        <v>0</v>
      </c>
      <c r="F680" s="240">
        <v>0.08</v>
      </c>
      <c r="G680" s="236" t="s">
        <v>851</v>
      </c>
      <c r="H680" s="238">
        <v>0</v>
      </c>
      <c r="I680" s="240">
        <v>0.08</v>
      </c>
      <c r="J680" s="236" t="s">
        <v>486</v>
      </c>
      <c r="K680" s="238">
        <v>0.57999999999999996</v>
      </c>
      <c r="L680" s="240">
        <v>0.03</v>
      </c>
      <c r="M680" s="236" t="s">
        <v>121</v>
      </c>
      <c r="N680" s="238">
        <v>0.57999999999999996</v>
      </c>
      <c r="O680" s="240">
        <v>0.1</v>
      </c>
      <c r="P680" s="166">
        <f t="shared" si="23"/>
        <v>6.8000000000000005E-2</v>
      </c>
    </row>
    <row r="681" spans="1:16" ht="15" customHeight="1" x14ac:dyDescent="0.25">
      <c r="A681" s="237"/>
      <c r="B681" s="239"/>
      <c r="C681" s="241"/>
      <c r="D681" s="237"/>
      <c r="E681" s="239"/>
      <c r="F681" s="241"/>
      <c r="G681" s="237"/>
      <c r="H681" s="239"/>
      <c r="I681" s="241"/>
      <c r="J681" s="237"/>
      <c r="K681" s="239"/>
      <c r="L681" s="241"/>
      <c r="M681" s="237"/>
      <c r="N681" s="239"/>
      <c r="O681" s="241"/>
      <c r="P681" s="166">
        <f t="shared" si="23"/>
        <v>0</v>
      </c>
    </row>
    <row r="682" spans="1:16" ht="15" customHeight="1" x14ac:dyDescent="0.25">
      <c r="A682" s="236" t="s">
        <v>1256</v>
      </c>
      <c r="B682" s="238">
        <v>0</v>
      </c>
      <c r="C682" s="240">
        <v>0.08</v>
      </c>
      <c r="D682" s="236" t="s">
        <v>1255</v>
      </c>
      <c r="E682" s="238">
        <v>0</v>
      </c>
      <c r="F682" s="240">
        <v>0.09</v>
      </c>
      <c r="G682" s="236" t="s">
        <v>850</v>
      </c>
      <c r="H682" s="238">
        <v>0</v>
      </c>
      <c r="I682" s="240">
        <v>7.0000000000000007E-2</v>
      </c>
      <c r="J682" s="236" t="s">
        <v>485</v>
      </c>
      <c r="K682" s="238">
        <v>0.57999999999999996</v>
      </c>
      <c r="L682" s="240">
        <v>0.09</v>
      </c>
      <c r="M682" s="236" t="s">
        <v>120</v>
      </c>
      <c r="N682" s="238">
        <v>0.57999999999999996</v>
      </c>
      <c r="O682" s="240">
        <v>0.1</v>
      </c>
      <c r="P682" s="166">
        <f t="shared" si="23"/>
        <v>8.5999999999999993E-2</v>
      </c>
    </row>
    <row r="683" spans="1:16" ht="15" customHeight="1" x14ac:dyDescent="0.25">
      <c r="A683" s="237"/>
      <c r="B683" s="239"/>
      <c r="C683" s="241"/>
      <c r="D683" s="237"/>
      <c r="E683" s="239"/>
      <c r="F683" s="241"/>
      <c r="G683" s="237"/>
      <c r="H683" s="239"/>
      <c r="I683" s="241"/>
      <c r="J683" s="237"/>
      <c r="K683" s="239"/>
      <c r="L683" s="241"/>
      <c r="M683" s="237"/>
      <c r="N683" s="239"/>
      <c r="O683" s="241"/>
      <c r="P683" s="166">
        <f t="shared" si="23"/>
        <v>0</v>
      </c>
    </row>
    <row r="684" spans="1:16" ht="15" customHeight="1" x14ac:dyDescent="0.25">
      <c r="A684" s="236" t="s">
        <v>1254</v>
      </c>
      <c r="B684" s="238">
        <v>0</v>
      </c>
      <c r="C684" s="240">
        <v>7.0000000000000007E-2</v>
      </c>
      <c r="D684" s="236" t="s">
        <v>1253</v>
      </c>
      <c r="E684" s="238">
        <v>0</v>
      </c>
      <c r="F684" s="240">
        <v>0.08</v>
      </c>
      <c r="G684" s="236" t="s">
        <v>849</v>
      </c>
      <c r="H684" s="238">
        <v>0</v>
      </c>
      <c r="I684" s="240">
        <v>7.0000000000000007E-2</v>
      </c>
      <c r="J684" s="236" t="s">
        <v>484</v>
      </c>
      <c r="K684" s="238">
        <v>0.57999999999999996</v>
      </c>
      <c r="L684" s="240">
        <v>0.1</v>
      </c>
      <c r="M684" s="236" t="s">
        <v>119</v>
      </c>
      <c r="N684" s="238">
        <v>0.57999999999999996</v>
      </c>
      <c r="O684" s="240">
        <v>0.18</v>
      </c>
      <c r="P684" s="166">
        <f t="shared" si="23"/>
        <v>0.1</v>
      </c>
    </row>
    <row r="685" spans="1:16" ht="15" customHeight="1" x14ac:dyDescent="0.25">
      <c r="A685" s="237"/>
      <c r="B685" s="239"/>
      <c r="C685" s="241"/>
      <c r="D685" s="237"/>
      <c r="E685" s="239"/>
      <c r="F685" s="241"/>
      <c r="G685" s="237"/>
      <c r="H685" s="239"/>
      <c r="I685" s="241"/>
      <c r="J685" s="237"/>
      <c r="K685" s="239"/>
      <c r="L685" s="241"/>
      <c r="M685" s="237"/>
      <c r="N685" s="239"/>
      <c r="O685" s="241"/>
      <c r="P685" s="166">
        <f t="shared" si="23"/>
        <v>0</v>
      </c>
    </row>
    <row r="686" spans="1:16" ht="15" customHeight="1" x14ac:dyDescent="0.25">
      <c r="A686" s="236" t="s">
        <v>1252</v>
      </c>
      <c r="B686" s="238">
        <v>0</v>
      </c>
      <c r="C686" s="240">
        <v>0.06</v>
      </c>
      <c r="D686" s="236" t="s">
        <v>1251</v>
      </c>
      <c r="E686" s="238">
        <v>0</v>
      </c>
      <c r="F686" s="240">
        <v>7.0000000000000007E-2</v>
      </c>
      <c r="G686" s="236" t="s">
        <v>848</v>
      </c>
      <c r="H686" s="238">
        <v>0</v>
      </c>
      <c r="I686" s="240">
        <v>0.1</v>
      </c>
      <c r="J686" s="236" t="s">
        <v>483</v>
      </c>
      <c r="K686" s="238">
        <v>0.57999999999999996</v>
      </c>
      <c r="L686" s="240">
        <v>0.09</v>
      </c>
      <c r="M686" s="236" t="s">
        <v>118</v>
      </c>
      <c r="N686" s="238">
        <v>0.57999999999999996</v>
      </c>
      <c r="O686" s="240">
        <v>0.18</v>
      </c>
      <c r="P686" s="166">
        <f t="shared" si="23"/>
        <v>0.1</v>
      </c>
    </row>
    <row r="687" spans="1:16" ht="15" customHeight="1" x14ac:dyDescent="0.25">
      <c r="A687" s="237"/>
      <c r="B687" s="239"/>
      <c r="C687" s="241"/>
      <c r="D687" s="237"/>
      <c r="E687" s="239"/>
      <c r="F687" s="241"/>
      <c r="G687" s="237"/>
      <c r="H687" s="239"/>
      <c r="I687" s="241"/>
      <c r="J687" s="237"/>
      <c r="K687" s="239"/>
      <c r="L687" s="241"/>
      <c r="M687" s="237"/>
      <c r="N687" s="239"/>
      <c r="O687" s="241"/>
      <c r="P687" s="166">
        <f t="shared" si="23"/>
        <v>0</v>
      </c>
    </row>
    <row r="688" spans="1:16" ht="15" customHeight="1" x14ac:dyDescent="0.25">
      <c r="A688" s="236" t="s">
        <v>1250</v>
      </c>
      <c r="B688" s="238">
        <v>0</v>
      </c>
      <c r="C688" s="240">
        <v>0.1</v>
      </c>
      <c r="D688" s="236" t="s">
        <v>1249</v>
      </c>
      <c r="E688" s="238">
        <v>0</v>
      </c>
      <c r="F688" s="240">
        <v>0.08</v>
      </c>
      <c r="G688" s="236" t="s">
        <v>847</v>
      </c>
      <c r="H688" s="238">
        <v>0</v>
      </c>
      <c r="I688" s="240">
        <v>7.0000000000000007E-2</v>
      </c>
      <c r="J688" s="236" t="s">
        <v>482</v>
      </c>
      <c r="K688" s="238">
        <v>0.57999999999999996</v>
      </c>
      <c r="L688" s="240">
        <v>0.09</v>
      </c>
      <c r="M688" s="236" t="s">
        <v>117</v>
      </c>
      <c r="N688" s="238">
        <v>0.57999999999999996</v>
      </c>
      <c r="O688" s="240">
        <v>0.14000000000000001</v>
      </c>
      <c r="P688" s="166">
        <f t="shared" si="23"/>
        <v>9.6000000000000002E-2</v>
      </c>
    </row>
    <row r="689" spans="1:17" ht="15" customHeight="1" x14ac:dyDescent="0.25">
      <c r="A689" s="237"/>
      <c r="B689" s="239"/>
      <c r="C689" s="241"/>
      <c r="D689" s="237"/>
      <c r="E689" s="239"/>
      <c r="F689" s="241"/>
      <c r="G689" s="237"/>
      <c r="H689" s="239"/>
      <c r="I689" s="241"/>
      <c r="J689" s="237"/>
      <c r="K689" s="239"/>
      <c r="L689" s="241"/>
      <c r="M689" s="237"/>
      <c r="N689" s="239"/>
      <c r="O689" s="241"/>
      <c r="P689" s="166">
        <f t="shared" si="23"/>
        <v>0</v>
      </c>
    </row>
    <row r="690" spans="1:17" ht="15" customHeight="1" x14ac:dyDescent="0.25">
      <c r="A690" s="236" t="s">
        <v>1248</v>
      </c>
      <c r="B690" s="238">
        <v>0</v>
      </c>
      <c r="C690" s="240">
        <v>0.09</v>
      </c>
      <c r="D690" s="236" t="s">
        <v>1247</v>
      </c>
      <c r="E690" s="238">
        <v>0</v>
      </c>
      <c r="F690" s="240">
        <v>0.13</v>
      </c>
      <c r="G690" s="236" t="s">
        <v>846</v>
      </c>
      <c r="H690" s="238">
        <v>0</v>
      </c>
      <c r="I690" s="240">
        <v>7.0000000000000007E-2</v>
      </c>
      <c r="J690" s="236" t="s">
        <v>481</v>
      </c>
      <c r="K690" s="238">
        <v>0.57999999999999996</v>
      </c>
      <c r="L690" s="240">
        <v>0.09</v>
      </c>
      <c r="M690" s="236" t="s">
        <v>116</v>
      </c>
      <c r="N690" s="238">
        <v>0.57999999999999996</v>
      </c>
      <c r="O690" s="240">
        <v>0.11</v>
      </c>
      <c r="P690" s="166">
        <f t="shared" si="23"/>
        <v>9.8000000000000004E-2</v>
      </c>
    </row>
    <row r="691" spans="1:17" ht="15" customHeight="1" x14ac:dyDescent="0.25">
      <c r="A691" s="237"/>
      <c r="B691" s="239"/>
      <c r="C691" s="241"/>
      <c r="D691" s="237"/>
      <c r="E691" s="239"/>
      <c r="F691" s="241"/>
      <c r="G691" s="237"/>
      <c r="H691" s="239"/>
      <c r="I691" s="241"/>
      <c r="J691" s="237"/>
      <c r="K691" s="239"/>
      <c r="L691" s="241"/>
      <c r="M691" s="237"/>
      <c r="N691" s="239"/>
      <c r="O691" s="241"/>
      <c r="P691" s="166">
        <f t="shared" si="23"/>
        <v>0</v>
      </c>
    </row>
    <row r="692" spans="1:17" ht="15" customHeight="1" x14ac:dyDescent="0.25">
      <c r="A692" s="236" t="s">
        <v>1246</v>
      </c>
      <c r="B692" s="238">
        <v>0</v>
      </c>
      <c r="C692" s="240">
        <v>7.0000000000000007E-2</v>
      </c>
      <c r="D692" s="236" t="s">
        <v>1245</v>
      </c>
      <c r="E692" s="238">
        <v>0</v>
      </c>
      <c r="F692" s="240">
        <v>0.12</v>
      </c>
      <c r="G692" s="236" t="s">
        <v>845</v>
      </c>
      <c r="H692" s="238">
        <v>0</v>
      </c>
      <c r="I692" s="240">
        <v>0.06</v>
      </c>
      <c r="J692" s="236" t="s">
        <v>480</v>
      </c>
      <c r="K692" s="238">
        <v>0.57999999999999996</v>
      </c>
      <c r="L692" s="240">
        <v>0.09</v>
      </c>
      <c r="M692" s="236" t="s">
        <v>115</v>
      </c>
      <c r="N692" s="238">
        <v>0.57999999999999996</v>
      </c>
      <c r="O692" s="240">
        <v>0.13</v>
      </c>
      <c r="P692" s="166">
        <f t="shared" si="23"/>
        <v>9.4E-2</v>
      </c>
    </row>
    <row r="693" spans="1:17" ht="15" customHeight="1" x14ac:dyDescent="0.25">
      <c r="A693" s="237"/>
      <c r="B693" s="239"/>
      <c r="C693" s="241"/>
      <c r="D693" s="237"/>
      <c r="E693" s="239"/>
      <c r="F693" s="241"/>
      <c r="G693" s="237"/>
      <c r="H693" s="239"/>
      <c r="I693" s="241"/>
      <c r="J693" s="237"/>
      <c r="K693" s="239"/>
      <c r="L693" s="241"/>
      <c r="M693" s="237"/>
      <c r="N693" s="239"/>
      <c r="O693" s="241"/>
      <c r="P693" s="166">
        <f t="shared" si="23"/>
        <v>0</v>
      </c>
    </row>
    <row r="694" spans="1:17" ht="15" customHeight="1" x14ac:dyDescent="0.25">
      <c r="A694" s="236" t="s">
        <v>1244</v>
      </c>
      <c r="B694" s="238">
        <v>0</v>
      </c>
      <c r="C694" s="240">
        <v>0.09</v>
      </c>
      <c r="D694" s="236" t="s">
        <v>1243</v>
      </c>
      <c r="E694" s="238">
        <v>0</v>
      </c>
      <c r="F694" s="240">
        <v>0.1</v>
      </c>
      <c r="G694" s="236" t="s">
        <v>844</v>
      </c>
      <c r="H694" s="238">
        <v>0</v>
      </c>
      <c r="I694" s="240">
        <v>7.0000000000000007E-2</v>
      </c>
      <c r="J694" s="236" t="s">
        <v>479</v>
      </c>
      <c r="K694" s="238">
        <v>0.57999999999999996</v>
      </c>
      <c r="L694" s="240">
        <v>0.09</v>
      </c>
      <c r="M694" s="236" t="s">
        <v>114</v>
      </c>
      <c r="N694" s="238">
        <v>0.57999999999999996</v>
      </c>
      <c r="O694" s="240">
        <v>0.11</v>
      </c>
      <c r="P694" s="166">
        <f t="shared" si="23"/>
        <v>9.1999999999999998E-2</v>
      </c>
    </row>
    <row r="695" spans="1:17" ht="15" customHeight="1" x14ac:dyDescent="0.25">
      <c r="A695" s="237"/>
      <c r="B695" s="239"/>
      <c r="C695" s="241"/>
      <c r="D695" s="237"/>
      <c r="E695" s="239"/>
      <c r="F695" s="241"/>
      <c r="G695" s="237"/>
      <c r="H695" s="239"/>
      <c r="I695" s="241"/>
      <c r="J695" s="237"/>
      <c r="K695" s="239"/>
      <c r="L695" s="241"/>
      <c r="M695" s="237"/>
      <c r="N695" s="239"/>
      <c r="O695" s="241"/>
      <c r="P695" s="166">
        <f t="shared" si="23"/>
        <v>0</v>
      </c>
    </row>
    <row r="696" spans="1:17" ht="15" customHeight="1" x14ac:dyDescent="0.25">
      <c r="A696" s="236" t="s">
        <v>1242</v>
      </c>
      <c r="B696" s="238">
        <v>0</v>
      </c>
      <c r="C696" s="240">
        <v>0.1</v>
      </c>
      <c r="D696" s="236" t="s">
        <v>1241</v>
      </c>
      <c r="E696" s="238">
        <v>0</v>
      </c>
      <c r="F696" s="240">
        <v>7.0000000000000007E-2</v>
      </c>
      <c r="G696" s="236" t="s">
        <v>843</v>
      </c>
      <c r="H696" s="238">
        <v>0</v>
      </c>
      <c r="I696" s="240">
        <v>0.04</v>
      </c>
      <c r="J696" s="236" t="s">
        <v>478</v>
      </c>
      <c r="K696" s="238">
        <v>0.57999999999999996</v>
      </c>
      <c r="L696" s="240">
        <v>0.03</v>
      </c>
      <c r="M696" s="236" t="s">
        <v>113</v>
      </c>
      <c r="N696" s="238">
        <v>0.57999999999999996</v>
      </c>
      <c r="O696" s="240">
        <v>0.12</v>
      </c>
      <c r="P696" s="166">
        <f t="shared" si="23"/>
        <v>7.1999999999999995E-2</v>
      </c>
    </row>
    <row r="697" spans="1:17" ht="15" customHeight="1" x14ac:dyDescent="0.25">
      <c r="A697" s="237"/>
      <c r="B697" s="239"/>
      <c r="C697" s="241"/>
      <c r="D697" s="237"/>
      <c r="E697" s="239"/>
      <c r="F697" s="241"/>
      <c r="G697" s="237"/>
      <c r="H697" s="239"/>
      <c r="I697" s="241"/>
      <c r="J697" s="237"/>
      <c r="K697" s="239"/>
      <c r="L697" s="241"/>
      <c r="M697" s="237"/>
      <c r="N697" s="239"/>
      <c r="O697" s="241"/>
      <c r="P697" s="166">
        <f t="shared" si="23"/>
        <v>0</v>
      </c>
    </row>
    <row r="698" spans="1:17" ht="15" customHeight="1" x14ac:dyDescent="0.25">
      <c r="A698" s="236" t="s">
        <v>1240</v>
      </c>
      <c r="B698" s="238">
        <v>0</v>
      </c>
      <c r="C698" s="240">
        <v>0.08</v>
      </c>
      <c r="D698" s="236" t="s">
        <v>1239</v>
      </c>
      <c r="E698" s="238">
        <v>0</v>
      </c>
      <c r="F698" s="240">
        <v>0.1</v>
      </c>
      <c r="G698" s="236" t="s">
        <v>842</v>
      </c>
      <c r="H698" s="238">
        <v>0</v>
      </c>
      <c r="I698" s="240">
        <v>0.03</v>
      </c>
      <c r="J698" s="236" t="s">
        <v>477</v>
      </c>
      <c r="K698" s="238">
        <v>0.57999999999999996</v>
      </c>
      <c r="L698" s="240">
        <v>0.08</v>
      </c>
      <c r="M698" s="236" t="s">
        <v>112</v>
      </c>
      <c r="N698" s="238">
        <v>0.57999999999999996</v>
      </c>
      <c r="O698" s="240">
        <v>0.05</v>
      </c>
      <c r="P698" s="166">
        <f t="shared" si="23"/>
        <v>6.7999999999999991E-2</v>
      </c>
    </row>
    <row r="699" spans="1:17" ht="15" customHeight="1" x14ac:dyDescent="0.25">
      <c r="A699" s="237"/>
      <c r="B699" s="239"/>
      <c r="C699" s="241"/>
      <c r="D699" s="237"/>
      <c r="E699" s="239"/>
      <c r="F699" s="241"/>
      <c r="G699" s="237"/>
      <c r="H699" s="239"/>
      <c r="I699" s="241"/>
      <c r="J699" s="237"/>
      <c r="K699" s="239"/>
      <c r="L699" s="241"/>
      <c r="M699" s="237"/>
      <c r="N699" s="239"/>
      <c r="O699" s="241"/>
      <c r="P699" s="166">
        <f t="shared" si="23"/>
        <v>0</v>
      </c>
    </row>
    <row r="700" spans="1:17" ht="15" customHeight="1" x14ac:dyDescent="0.25">
      <c r="A700" s="175"/>
      <c r="B700" s="174"/>
      <c r="C700" s="173"/>
      <c r="D700" s="175"/>
      <c r="E700" s="174"/>
      <c r="F700" s="173"/>
      <c r="G700" s="175"/>
      <c r="H700" s="174"/>
      <c r="I700" s="173"/>
      <c r="J700" s="175"/>
      <c r="K700" s="174"/>
      <c r="L700" s="173"/>
      <c r="M700" s="175"/>
      <c r="N700" s="174"/>
      <c r="O700" s="173"/>
      <c r="P700" s="166"/>
      <c r="Q700" s="166">
        <f>SUM(P640:P699)</f>
        <v>2.9380000000000006</v>
      </c>
    </row>
    <row r="701" spans="1:17" ht="15" customHeight="1" x14ac:dyDescent="0.25">
      <c r="A701" s="236" t="s">
        <v>1238</v>
      </c>
      <c r="B701" s="238">
        <v>0</v>
      </c>
      <c r="C701" s="240">
        <v>0.08</v>
      </c>
      <c r="D701" s="236" t="s">
        <v>1237</v>
      </c>
      <c r="E701" s="238">
        <v>0</v>
      </c>
      <c r="F701" s="240">
        <v>0.18</v>
      </c>
      <c r="G701" s="236" t="s">
        <v>841</v>
      </c>
      <c r="H701" s="238">
        <v>0</v>
      </c>
      <c r="I701" s="240">
        <v>0.04</v>
      </c>
      <c r="J701" s="236" t="s">
        <v>476</v>
      </c>
      <c r="K701" s="238">
        <v>0.57999999999999996</v>
      </c>
      <c r="L701" s="240">
        <v>0.1</v>
      </c>
      <c r="M701" s="236" t="s">
        <v>111</v>
      </c>
      <c r="N701" s="238">
        <v>0.57999999999999996</v>
      </c>
      <c r="O701" s="240">
        <v>0.05</v>
      </c>
      <c r="P701" s="166">
        <f t="shared" ref="P701:P732" si="24">(C701+F701+I701+L701+O701)/5</f>
        <v>0.09</v>
      </c>
    </row>
    <row r="702" spans="1:17" ht="15" customHeight="1" x14ac:dyDescent="0.25">
      <c r="A702" s="237"/>
      <c r="B702" s="239"/>
      <c r="C702" s="241"/>
      <c r="D702" s="237"/>
      <c r="E702" s="239"/>
      <c r="F702" s="241"/>
      <c r="G702" s="237"/>
      <c r="H702" s="239"/>
      <c r="I702" s="241"/>
      <c r="J702" s="237"/>
      <c r="K702" s="239"/>
      <c r="L702" s="241"/>
      <c r="M702" s="237"/>
      <c r="N702" s="239"/>
      <c r="O702" s="241"/>
      <c r="P702" s="166">
        <f t="shared" si="24"/>
        <v>0</v>
      </c>
    </row>
    <row r="703" spans="1:17" ht="15" customHeight="1" x14ac:dyDescent="0.25">
      <c r="A703" s="236" t="s">
        <v>1236</v>
      </c>
      <c r="B703" s="238">
        <v>0</v>
      </c>
      <c r="C703" s="240">
        <v>7.0000000000000007E-2</v>
      </c>
      <c r="D703" s="236" t="s">
        <v>1235</v>
      </c>
      <c r="E703" s="238">
        <v>0</v>
      </c>
      <c r="F703" s="240">
        <v>0.11</v>
      </c>
      <c r="G703" s="236" t="s">
        <v>840</v>
      </c>
      <c r="H703" s="238">
        <v>0</v>
      </c>
      <c r="I703" s="240">
        <v>0.04</v>
      </c>
      <c r="J703" s="236" t="s">
        <v>475</v>
      </c>
      <c r="K703" s="238">
        <v>0.56999999999999995</v>
      </c>
      <c r="L703" s="240">
        <v>7.0000000000000007E-2</v>
      </c>
      <c r="M703" s="236" t="s">
        <v>110</v>
      </c>
      <c r="N703" s="238">
        <v>0.56999999999999995</v>
      </c>
      <c r="O703" s="240">
        <v>0.03</v>
      </c>
      <c r="P703" s="166">
        <f t="shared" si="24"/>
        <v>6.4000000000000015E-2</v>
      </c>
    </row>
    <row r="704" spans="1:17" ht="15" customHeight="1" x14ac:dyDescent="0.25">
      <c r="A704" s="237"/>
      <c r="B704" s="239"/>
      <c r="C704" s="241"/>
      <c r="D704" s="237"/>
      <c r="E704" s="239"/>
      <c r="F704" s="241"/>
      <c r="G704" s="237"/>
      <c r="H704" s="239"/>
      <c r="I704" s="241"/>
      <c r="J704" s="237"/>
      <c r="K704" s="239"/>
      <c r="L704" s="241"/>
      <c r="M704" s="237"/>
      <c r="N704" s="239"/>
      <c r="O704" s="241"/>
      <c r="P704" s="166">
        <f t="shared" si="24"/>
        <v>0</v>
      </c>
    </row>
    <row r="705" spans="1:16" ht="15" customHeight="1" x14ac:dyDescent="0.25">
      <c r="A705" s="236" t="s">
        <v>1234</v>
      </c>
      <c r="B705" s="238">
        <v>0</v>
      </c>
      <c r="C705" s="240">
        <v>0.06</v>
      </c>
      <c r="D705" s="236" t="s">
        <v>1233</v>
      </c>
      <c r="E705" s="238">
        <v>0</v>
      </c>
      <c r="F705" s="240">
        <v>0.17</v>
      </c>
      <c r="G705" s="236" t="s">
        <v>839</v>
      </c>
      <c r="H705" s="238">
        <v>0</v>
      </c>
      <c r="I705" s="240">
        <v>0.04</v>
      </c>
      <c r="J705" s="236" t="s">
        <v>474</v>
      </c>
      <c r="K705" s="238">
        <v>0.56999999999999995</v>
      </c>
      <c r="L705" s="240">
        <v>7.0000000000000007E-2</v>
      </c>
      <c r="M705" s="236" t="s">
        <v>109</v>
      </c>
      <c r="N705" s="238">
        <v>0.56999999999999995</v>
      </c>
      <c r="O705" s="240">
        <v>0.03</v>
      </c>
      <c r="P705" s="166">
        <f t="shared" si="24"/>
        <v>7.3999999999999996E-2</v>
      </c>
    </row>
    <row r="706" spans="1:16" ht="15" customHeight="1" x14ac:dyDescent="0.25">
      <c r="A706" s="237"/>
      <c r="B706" s="239"/>
      <c r="C706" s="241"/>
      <c r="D706" s="237"/>
      <c r="E706" s="239"/>
      <c r="F706" s="241"/>
      <c r="G706" s="237"/>
      <c r="H706" s="239"/>
      <c r="I706" s="241"/>
      <c r="J706" s="237"/>
      <c r="K706" s="239"/>
      <c r="L706" s="241"/>
      <c r="M706" s="237"/>
      <c r="N706" s="239"/>
      <c r="O706" s="241"/>
      <c r="P706" s="166">
        <f t="shared" si="24"/>
        <v>0</v>
      </c>
    </row>
    <row r="707" spans="1:16" ht="15" customHeight="1" x14ac:dyDescent="0.25">
      <c r="A707" s="236" t="s">
        <v>1232</v>
      </c>
      <c r="B707" s="238">
        <v>0</v>
      </c>
      <c r="C707" s="240">
        <v>0.04</v>
      </c>
      <c r="D707" s="236" t="s">
        <v>1231</v>
      </c>
      <c r="E707" s="238">
        <v>0</v>
      </c>
      <c r="F707" s="240">
        <v>0.1</v>
      </c>
      <c r="G707" s="236" t="s">
        <v>838</v>
      </c>
      <c r="H707" s="238">
        <v>0</v>
      </c>
      <c r="I707" s="240">
        <v>0.06</v>
      </c>
      <c r="J707" s="236" t="s">
        <v>473</v>
      </c>
      <c r="K707" s="238">
        <v>0.56999999999999995</v>
      </c>
      <c r="L707" s="240">
        <v>0.09</v>
      </c>
      <c r="M707" s="236" t="s">
        <v>108</v>
      </c>
      <c r="N707" s="238">
        <v>0.56999999999999995</v>
      </c>
      <c r="O707" s="240">
        <v>7.0000000000000007E-2</v>
      </c>
      <c r="P707" s="166">
        <f t="shared" si="24"/>
        <v>7.2000000000000008E-2</v>
      </c>
    </row>
    <row r="708" spans="1:16" ht="15" customHeight="1" x14ac:dyDescent="0.25">
      <c r="A708" s="237"/>
      <c r="B708" s="239"/>
      <c r="C708" s="241"/>
      <c r="D708" s="237"/>
      <c r="E708" s="239"/>
      <c r="F708" s="241"/>
      <c r="G708" s="237"/>
      <c r="H708" s="239"/>
      <c r="I708" s="241"/>
      <c r="J708" s="237"/>
      <c r="K708" s="239"/>
      <c r="L708" s="241"/>
      <c r="M708" s="237"/>
      <c r="N708" s="239"/>
      <c r="O708" s="241"/>
      <c r="P708" s="166">
        <f t="shared" si="24"/>
        <v>0</v>
      </c>
    </row>
    <row r="709" spans="1:16" ht="15" customHeight="1" x14ac:dyDescent="0.25">
      <c r="A709" s="236" t="s">
        <v>1230</v>
      </c>
      <c r="B709" s="238">
        <v>0</v>
      </c>
      <c r="C709" s="240">
        <v>0.04</v>
      </c>
      <c r="D709" s="236" t="s">
        <v>1229</v>
      </c>
      <c r="E709" s="238">
        <v>0</v>
      </c>
      <c r="F709" s="240">
        <v>0.17</v>
      </c>
      <c r="G709" s="236" t="s">
        <v>837</v>
      </c>
      <c r="H709" s="238">
        <v>0</v>
      </c>
      <c r="I709" s="240">
        <v>0.05</v>
      </c>
      <c r="J709" s="236" t="s">
        <v>472</v>
      </c>
      <c r="K709" s="238">
        <v>0.56999999999999995</v>
      </c>
      <c r="L709" s="240">
        <v>0.08</v>
      </c>
      <c r="M709" s="236" t="s">
        <v>107</v>
      </c>
      <c r="N709" s="238">
        <v>0.56999999999999995</v>
      </c>
      <c r="O709" s="240">
        <v>0.05</v>
      </c>
      <c r="P709" s="166">
        <f t="shared" si="24"/>
        <v>7.8E-2</v>
      </c>
    </row>
    <row r="710" spans="1:16" ht="15" customHeight="1" x14ac:dyDescent="0.25">
      <c r="A710" s="237"/>
      <c r="B710" s="239"/>
      <c r="C710" s="241"/>
      <c r="D710" s="237"/>
      <c r="E710" s="239"/>
      <c r="F710" s="241"/>
      <c r="G710" s="237"/>
      <c r="H710" s="239"/>
      <c r="I710" s="241"/>
      <c r="J710" s="237"/>
      <c r="K710" s="239"/>
      <c r="L710" s="241"/>
      <c r="M710" s="237"/>
      <c r="N710" s="239"/>
      <c r="O710" s="241"/>
      <c r="P710" s="166">
        <f t="shared" si="24"/>
        <v>0</v>
      </c>
    </row>
    <row r="711" spans="1:16" ht="15" customHeight="1" x14ac:dyDescent="0.25">
      <c r="A711" s="236" t="s">
        <v>1228</v>
      </c>
      <c r="B711" s="238">
        <v>0</v>
      </c>
      <c r="C711" s="240">
        <v>0.06</v>
      </c>
      <c r="D711" s="236" t="s">
        <v>1227</v>
      </c>
      <c r="E711" s="238">
        <v>0</v>
      </c>
      <c r="F711" s="240">
        <v>0.11</v>
      </c>
      <c r="G711" s="236" t="s">
        <v>836</v>
      </c>
      <c r="H711" s="238">
        <v>0</v>
      </c>
      <c r="I711" s="240">
        <v>0.06</v>
      </c>
      <c r="J711" s="236" t="s">
        <v>471</v>
      </c>
      <c r="K711" s="238">
        <v>0.56999999999999995</v>
      </c>
      <c r="L711" s="240">
        <v>0.09</v>
      </c>
      <c r="M711" s="236" t="s">
        <v>106</v>
      </c>
      <c r="N711" s="238">
        <v>0.56999999999999995</v>
      </c>
      <c r="O711" s="240">
        <v>0.08</v>
      </c>
      <c r="P711" s="166">
        <f t="shared" si="24"/>
        <v>7.9999999999999988E-2</v>
      </c>
    </row>
    <row r="712" spans="1:16" ht="15" customHeight="1" x14ac:dyDescent="0.25">
      <c r="A712" s="237"/>
      <c r="B712" s="239"/>
      <c r="C712" s="241"/>
      <c r="D712" s="237"/>
      <c r="E712" s="239"/>
      <c r="F712" s="241"/>
      <c r="G712" s="237"/>
      <c r="H712" s="239"/>
      <c r="I712" s="241"/>
      <c r="J712" s="237"/>
      <c r="K712" s="239"/>
      <c r="L712" s="241"/>
      <c r="M712" s="237"/>
      <c r="N712" s="239"/>
      <c r="O712" s="241"/>
      <c r="P712" s="166">
        <f t="shared" si="24"/>
        <v>0</v>
      </c>
    </row>
    <row r="713" spans="1:16" ht="15" customHeight="1" x14ac:dyDescent="0.25">
      <c r="A713" s="236" t="s">
        <v>1226</v>
      </c>
      <c r="B713" s="238">
        <v>0</v>
      </c>
      <c r="C713" s="240">
        <v>0.08</v>
      </c>
      <c r="D713" s="236" t="s">
        <v>1225</v>
      </c>
      <c r="E713" s="238">
        <v>0</v>
      </c>
      <c r="F713" s="240">
        <v>0.09</v>
      </c>
      <c r="G713" s="236" t="s">
        <v>835</v>
      </c>
      <c r="H713" s="238">
        <v>0</v>
      </c>
      <c r="I713" s="240">
        <v>0.03</v>
      </c>
      <c r="J713" s="236" t="s">
        <v>470</v>
      </c>
      <c r="K713" s="238">
        <v>0.56999999999999995</v>
      </c>
      <c r="L713" s="240">
        <v>0.04</v>
      </c>
      <c r="M713" s="236" t="s">
        <v>105</v>
      </c>
      <c r="N713" s="238">
        <v>0.56999999999999995</v>
      </c>
      <c r="O713" s="240">
        <v>0.08</v>
      </c>
      <c r="P713" s="166">
        <f t="shared" si="24"/>
        <v>6.4000000000000001E-2</v>
      </c>
    </row>
    <row r="714" spans="1:16" ht="15" customHeight="1" x14ac:dyDescent="0.25">
      <c r="A714" s="237"/>
      <c r="B714" s="239"/>
      <c r="C714" s="241"/>
      <c r="D714" s="237"/>
      <c r="E714" s="239"/>
      <c r="F714" s="241"/>
      <c r="G714" s="237"/>
      <c r="H714" s="239"/>
      <c r="I714" s="241"/>
      <c r="J714" s="237"/>
      <c r="K714" s="239"/>
      <c r="L714" s="241"/>
      <c r="M714" s="237"/>
      <c r="N714" s="239"/>
      <c r="O714" s="241"/>
      <c r="P714" s="166">
        <f t="shared" si="24"/>
        <v>0</v>
      </c>
    </row>
    <row r="715" spans="1:16" ht="15" customHeight="1" x14ac:dyDescent="0.25">
      <c r="A715" s="236" t="s">
        <v>1224</v>
      </c>
      <c r="B715" s="238">
        <v>0</v>
      </c>
      <c r="C715" s="240">
        <v>0.08</v>
      </c>
      <c r="D715" s="236" t="s">
        <v>1223</v>
      </c>
      <c r="E715" s="238">
        <v>0</v>
      </c>
      <c r="F715" s="240">
        <v>0.09</v>
      </c>
      <c r="G715" s="236" t="s">
        <v>834</v>
      </c>
      <c r="H715" s="238">
        <v>0</v>
      </c>
      <c r="I715" s="240">
        <v>0.06</v>
      </c>
      <c r="J715" s="236" t="s">
        <v>469</v>
      </c>
      <c r="K715" s="238">
        <v>0.56999999999999995</v>
      </c>
      <c r="L715" s="240">
        <v>0.06</v>
      </c>
      <c r="M715" s="236" t="s">
        <v>104</v>
      </c>
      <c r="N715" s="238">
        <v>0.56999999999999995</v>
      </c>
      <c r="O715" s="240">
        <v>0.09</v>
      </c>
      <c r="P715" s="166">
        <f t="shared" si="24"/>
        <v>7.5999999999999998E-2</v>
      </c>
    </row>
    <row r="716" spans="1:16" ht="15" customHeight="1" x14ac:dyDescent="0.25">
      <c r="A716" s="237"/>
      <c r="B716" s="239"/>
      <c r="C716" s="241"/>
      <c r="D716" s="237"/>
      <c r="E716" s="239"/>
      <c r="F716" s="241"/>
      <c r="G716" s="237"/>
      <c r="H716" s="239"/>
      <c r="I716" s="241"/>
      <c r="J716" s="237"/>
      <c r="K716" s="239"/>
      <c r="L716" s="241"/>
      <c r="M716" s="237"/>
      <c r="N716" s="239"/>
      <c r="O716" s="241"/>
      <c r="P716" s="166">
        <f t="shared" si="24"/>
        <v>0</v>
      </c>
    </row>
    <row r="717" spans="1:16" ht="15" customHeight="1" x14ac:dyDescent="0.25">
      <c r="A717" s="236" t="s">
        <v>1222</v>
      </c>
      <c r="B717" s="238">
        <v>0</v>
      </c>
      <c r="C717" s="240">
        <v>7.0000000000000007E-2</v>
      </c>
      <c r="D717" s="236" t="s">
        <v>1221</v>
      </c>
      <c r="E717" s="238">
        <v>0</v>
      </c>
      <c r="F717" s="240">
        <v>0.08</v>
      </c>
      <c r="G717" s="236" t="s">
        <v>833</v>
      </c>
      <c r="H717" s="238">
        <v>0</v>
      </c>
      <c r="I717" s="240">
        <v>7.0000000000000007E-2</v>
      </c>
      <c r="J717" s="236" t="s">
        <v>468</v>
      </c>
      <c r="K717" s="238">
        <v>0.56999999999999995</v>
      </c>
      <c r="L717" s="240">
        <v>0.16</v>
      </c>
      <c r="M717" s="236" t="s">
        <v>103</v>
      </c>
      <c r="N717" s="238">
        <v>0.56999999999999995</v>
      </c>
      <c r="O717" s="240">
        <v>0.09</v>
      </c>
      <c r="P717" s="166">
        <f t="shared" si="24"/>
        <v>9.4E-2</v>
      </c>
    </row>
    <row r="718" spans="1:16" ht="15" customHeight="1" x14ac:dyDescent="0.25">
      <c r="A718" s="237"/>
      <c r="B718" s="239"/>
      <c r="C718" s="241"/>
      <c r="D718" s="237"/>
      <c r="E718" s="239"/>
      <c r="F718" s="241"/>
      <c r="G718" s="237"/>
      <c r="H718" s="239"/>
      <c r="I718" s="241"/>
      <c r="J718" s="237"/>
      <c r="K718" s="239"/>
      <c r="L718" s="241"/>
      <c r="M718" s="237"/>
      <c r="N718" s="239"/>
      <c r="O718" s="241"/>
      <c r="P718" s="166">
        <f t="shared" si="24"/>
        <v>0</v>
      </c>
    </row>
    <row r="719" spans="1:16" ht="15" customHeight="1" x14ac:dyDescent="0.25">
      <c r="A719" s="236" t="s">
        <v>1220</v>
      </c>
      <c r="B719" s="238">
        <v>0</v>
      </c>
      <c r="C719" s="240">
        <v>0.06</v>
      </c>
      <c r="D719" s="236" t="s">
        <v>1219</v>
      </c>
      <c r="E719" s="238">
        <v>0</v>
      </c>
      <c r="F719" s="240">
        <v>0.09</v>
      </c>
      <c r="G719" s="236" t="s">
        <v>832</v>
      </c>
      <c r="H719" s="238">
        <v>0</v>
      </c>
      <c r="I719" s="240">
        <v>0.09</v>
      </c>
      <c r="J719" s="236" t="s">
        <v>467</v>
      </c>
      <c r="K719" s="238">
        <v>0.56999999999999995</v>
      </c>
      <c r="L719" s="240">
        <v>0.09</v>
      </c>
      <c r="M719" s="236" t="s">
        <v>102</v>
      </c>
      <c r="N719" s="238">
        <v>0.56999999999999995</v>
      </c>
      <c r="O719" s="240">
        <v>7.0000000000000007E-2</v>
      </c>
      <c r="P719" s="166">
        <f t="shared" si="24"/>
        <v>7.9999999999999988E-2</v>
      </c>
    </row>
    <row r="720" spans="1:16" ht="15" customHeight="1" x14ac:dyDescent="0.25">
      <c r="A720" s="237"/>
      <c r="B720" s="239"/>
      <c r="C720" s="241"/>
      <c r="D720" s="237"/>
      <c r="E720" s="239"/>
      <c r="F720" s="241"/>
      <c r="G720" s="237"/>
      <c r="H720" s="239"/>
      <c r="I720" s="241"/>
      <c r="J720" s="237"/>
      <c r="K720" s="239"/>
      <c r="L720" s="241"/>
      <c r="M720" s="237"/>
      <c r="N720" s="239"/>
      <c r="O720" s="241"/>
      <c r="P720" s="166">
        <f t="shared" si="24"/>
        <v>0</v>
      </c>
    </row>
    <row r="721" spans="1:16" ht="15" customHeight="1" x14ac:dyDescent="0.25">
      <c r="A721" s="236" t="s">
        <v>1218</v>
      </c>
      <c r="B721" s="238">
        <v>0</v>
      </c>
      <c r="C721" s="240">
        <v>7.0000000000000007E-2</v>
      </c>
      <c r="D721" s="236" t="s">
        <v>1217</v>
      </c>
      <c r="E721" s="238">
        <v>0</v>
      </c>
      <c r="F721" s="240">
        <v>0.06</v>
      </c>
      <c r="G721" s="236" t="s">
        <v>831</v>
      </c>
      <c r="H721" s="238">
        <v>0</v>
      </c>
      <c r="I721" s="240">
        <v>0.08</v>
      </c>
      <c r="J721" s="236" t="s">
        <v>466</v>
      </c>
      <c r="K721" s="238">
        <v>0.56999999999999995</v>
      </c>
      <c r="L721" s="240">
        <v>0.08</v>
      </c>
      <c r="M721" s="236" t="s">
        <v>101</v>
      </c>
      <c r="N721" s="238">
        <v>0.56999999999999995</v>
      </c>
      <c r="O721" s="240">
        <v>0.08</v>
      </c>
      <c r="P721" s="166">
        <f t="shared" si="24"/>
        <v>7.400000000000001E-2</v>
      </c>
    </row>
    <row r="722" spans="1:16" ht="15" customHeight="1" x14ac:dyDescent="0.25">
      <c r="A722" s="237"/>
      <c r="B722" s="239"/>
      <c r="C722" s="241"/>
      <c r="D722" s="237"/>
      <c r="E722" s="239"/>
      <c r="F722" s="241"/>
      <c r="G722" s="237"/>
      <c r="H722" s="239"/>
      <c r="I722" s="241"/>
      <c r="J722" s="237"/>
      <c r="K722" s="239"/>
      <c r="L722" s="241"/>
      <c r="M722" s="237"/>
      <c r="N722" s="239"/>
      <c r="O722" s="241"/>
      <c r="P722" s="166">
        <f t="shared" si="24"/>
        <v>0</v>
      </c>
    </row>
    <row r="723" spans="1:16" ht="15" customHeight="1" x14ac:dyDescent="0.25">
      <c r="A723" s="236" t="s">
        <v>1216</v>
      </c>
      <c r="B723" s="238">
        <v>0</v>
      </c>
      <c r="C723" s="240">
        <v>0.09</v>
      </c>
      <c r="D723" s="236" t="s">
        <v>1215</v>
      </c>
      <c r="E723" s="238">
        <v>0</v>
      </c>
      <c r="F723" s="240">
        <v>0.02</v>
      </c>
      <c r="G723" s="236" t="s">
        <v>830</v>
      </c>
      <c r="H723" s="238">
        <v>0</v>
      </c>
      <c r="I723" s="240">
        <v>0.05</v>
      </c>
      <c r="J723" s="236" t="s">
        <v>465</v>
      </c>
      <c r="K723" s="238">
        <v>0.56999999999999995</v>
      </c>
      <c r="L723" s="240">
        <v>0.08</v>
      </c>
      <c r="M723" s="236" t="s">
        <v>100</v>
      </c>
      <c r="N723" s="238">
        <v>0.56999999999999995</v>
      </c>
      <c r="O723" s="240">
        <v>0.03</v>
      </c>
      <c r="P723" s="166">
        <f t="shared" si="24"/>
        <v>5.4000000000000006E-2</v>
      </c>
    </row>
    <row r="724" spans="1:16" ht="15" customHeight="1" x14ac:dyDescent="0.25">
      <c r="A724" s="237"/>
      <c r="B724" s="239"/>
      <c r="C724" s="241"/>
      <c r="D724" s="237"/>
      <c r="E724" s="239"/>
      <c r="F724" s="241"/>
      <c r="G724" s="237"/>
      <c r="H724" s="239"/>
      <c r="I724" s="241"/>
      <c r="J724" s="237"/>
      <c r="K724" s="239"/>
      <c r="L724" s="241"/>
      <c r="M724" s="237"/>
      <c r="N724" s="239"/>
      <c r="O724" s="241"/>
      <c r="P724" s="166">
        <f t="shared" si="24"/>
        <v>0</v>
      </c>
    </row>
    <row r="725" spans="1:16" ht="15" customHeight="1" x14ac:dyDescent="0.25">
      <c r="A725" s="236" t="s">
        <v>1214</v>
      </c>
      <c r="B725" s="238">
        <v>0</v>
      </c>
      <c r="C725" s="240">
        <v>0.09</v>
      </c>
      <c r="D725" s="236" t="s">
        <v>1213</v>
      </c>
      <c r="E725" s="238">
        <v>0</v>
      </c>
      <c r="F725" s="240">
        <v>0.06</v>
      </c>
      <c r="G725" s="236" t="s">
        <v>829</v>
      </c>
      <c r="H725" s="238">
        <v>0</v>
      </c>
      <c r="I725" s="240">
        <v>0.04</v>
      </c>
      <c r="J725" s="236" t="s">
        <v>464</v>
      </c>
      <c r="K725" s="238">
        <v>0.56999999999999995</v>
      </c>
      <c r="L725" s="240">
        <v>0.08</v>
      </c>
      <c r="M725" s="236" t="s">
        <v>99</v>
      </c>
      <c r="N725" s="238">
        <v>0.56999999999999995</v>
      </c>
      <c r="O725" s="240">
        <v>7.0000000000000007E-2</v>
      </c>
      <c r="P725" s="166">
        <f t="shared" si="24"/>
        <v>6.8000000000000005E-2</v>
      </c>
    </row>
    <row r="726" spans="1:16" ht="15" customHeight="1" x14ac:dyDescent="0.25">
      <c r="A726" s="237"/>
      <c r="B726" s="239"/>
      <c r="C726" s="241"/>
      <c r="D726" s="237"/>
      <c r="E726" s="239"/>
      <c r="F726" s="241"/>
      <c r="G726" s="237"/>
      <c r="H726" s="239"/>
      <c r="I726" s="241"/>
      <c r="J726" s="237"/>
      <c r="K726" s="239"/>
      <c r="L726" s="241"/>
      <c r="M726" s="237"/>
      <c r="N726" s="239"/>
      <c r="O726" s="241"/>
      <c r="P726" s="166">
        <f t="shared" si="24"/>
        <v>0</v>
      </c>
    </row>
    <row r="727" spans="1:16" ht="15" customHeight="1" x14ac:dyDescent="0.25">
      <c r="A727" s="236" t="s">
        <v>1212</v>
      </c>
      <c r="B727" s="238">
        <v>0</v>
      </c>
      <c r="C727" s="240">
        <v>0.05</v>
      </c>
      <c r="D727" s="236" t="s">
        <v>1211</v>
      </c>
      <c r="E727" s="238">
        <v>0</v>
      </c>
      <c r="F727" s="240">
        <v>7.0000000000000007E-2</v>
      </c>
      <c r="G727" s="236" t="s">
        <v>828</v>
      </c>
      <c r="H727" s="238">
        <v>0</v>
      </c>
      <c r="I727" s="240">
        <v>7.0000000000000007E-2</v>
      </c>
      <c r="J727" s="236" t="s">
        <v>463</v>
      </c>
      <c r="K727" s="238">
        <v>0.56999999999999995</v>
      </c>
      <c r="L727" s="240">
        <v>0.15</v>
      </c>
      <c r="M727" s="236" t="s">
        <v>98</v>
      </c>
      <c r="N727" s="238">
        <v>0.56999999999999995</v>
      </c>
      <c r="O727" s="240">
        <v>7.0000000000000007E-2</v>
      </c>
      <c r="P727" s="166">
        <f t="shared" si="24"/>
        <v>8.199999999999999E-2</v>
      </c>
    </row>
    <row r="728" spans="1:16" ht="15" customHeight="1" x14ac:dyDescent="0.25">
      <c r="A728" s="237"/>
      <c r="B728" s="239"/>
      <c r="C728" s="241"/>
      <c r="D728" s="237"/>
      <c r="E728" s="239"/>
      <c r="F728" s="241"/>
      <c r="G728" s="237"/>
      <c r="H728" s="239"/>
      <c r="I728" s="241"/>
      <c r="J728" s="237"/>
      <c r="K728" s="239"/>
      <c r="L728" s="241"/>
      <c r="M728" s="237"/>
      <c r="N728" s="239"/>
      <c r="O728" s="241"/>
      <c r="P728" s="166">
        <f t="shared" si="24"/>
        <v>0</v>
      </c>
    </row>
    <row r="729" spans="1:16" ht="15" customHeight="1" x14ac:dyDescent="0.25">
      <c r="A729" s="236" t="s">
        <v>1210</v>
      </c>
      <c r="B729" s="238">
        <v>0</v>
      </c>
      <c r="C729" s="240">
        <v>0.03</v>
      </c>
      <c r="D729" s="236" t="s">
        <v>1209</v>
      </c>
      <c r="E729" s="238">
        <v>0</v>
      </c>
      <c r="F729" s="240">
        <v>0.05</v>
      </c>
      <c r="G729" s="236" t="s">
        <v>827</v>
      </c>
      <c r="H729" s="238">
        <v>0</v>
      </c>
      <c r="I729" s="240">
        <v>7.0000000000000007E-2</v>
      </c>
      <c r="J729" s="236" t="s">
        <v>462</v>
      </c>
      <c r="K729" s="238">
        <v>0.56999999999999995</v>
      </c>
      <c r="L729" s="240">
        <v>0.1</v>
      </c>
      <c r="M729" s="236" t="s">
        <v>97</v>
      </c>
      <c r="N729" s="238">
        <v>0.56999999999999995</v>
      </c>
      <c r="O729" s="240">
        <v>0.06</v>
      </c>
      <c r="P729" s="166">
        <f t="shared" si="24"/>
        <v>6.2E-2</v>
      </c>
    </row>
    <row r="730" spans="1:16" ht="15" customHeight="1" x14ac:dyDescent="0.25">
      <c r="A730" s="237"/>
      <c r="B730" s="239"/>
      <c r="C730" s="241"/>
      <c r="D730" s="237"/>
      <c r="E730" s="239"/>
      <c r="F730" s="241"/>
      <c r="G730" s="237"/>
      <c r="H730" s="239"/>
      <c r="I730" s="241"/>
      <c r="J730" s="237"/>
      <c r="K730" s="239"/>
      <c r="L730" s="241"/>
      <c r="M730" s="237"/>
      <c r="N730" s="239"/>
      <c r="O730" s="241"/>
      <c r="P730" s="166">
        <f t="shared" si="24"/>
        <v>0</v>
      </c>
    </row>
    <row r="731" spans="1:16" ht="15" customHeight="1" x14ac:dyDescent="0.25">
      <c r="A731" s="236" t="s">
        <v>1208</v>
      </c>
      <c r="B731" s="238">
        <v>0</v>
      </c>
      <c r="C731" s="240">
        <v>0.06</v>
      </c>
      <c r="D731" s="236" t="s">
        <v>1207</v>
      </c>
      <c r="E731" s="238">
        <v>0</v>
      </c>
      <c r="F731" s="240">
        <v>0.17</v>
      </c>
      <c r="G731" s="236" t="s">
        <v>826</v>
      </c>
      <c r="H731" s="238">
        <v>0</v>
      </c>
      <c r="I731" s="240">
        <v>0.04</v>
      </c>
      <c r="J731" s="236" t="s">
        <v>461</v>
      </c>
      <c r="K731" s="238">
        <v>0.56999999999999995</v>
      </c>
      <c r="L731" s="240">
        <v>0.1</v>
      </c>
      <c r="M731" s="236" t="s">
        <v>96</v>
      </c>
      <c r="N731" s="238">
        <v>0.56999999999999995</v>
      </c>
      <c r="O731" s="240">
        <v>0.05</v>
      </c>
      <c r="P731" s="166">
        <f t="shared" si="24"/>
        <v>8.3999999999999991E-2</v>
      </c>
    </row>
    <row r="732" spans="1:16" ht="15" customHeight="1" x14ac:dyDescent="0.25">
      <c r="A732" s="237"/>
      <c r="B732" s="239"/>
      <c r="C732" s="241"/>
      <c r="D732" s="237"/>
      <c r="E732" s="239"/>
      <c r="F732" s="241"/>
      <c r="G732" s="237"/>
      <c r="H732" s="239"/>
      <c r="I732" s="241"/>
      <c r="J732" s="237"/>
      <c r="K732" s="239"/>
      <c r="L732" s="241"/>
      <c r="M732" s="237"/>
      <c r="N732" s="239"/>
      <c r="O732" s="241"/>
      <c r="P732" s="166">
        <f t="shared" si="24"/>
        <v>0</v>
      </c>
    </row>
    <row r="733" spans="1:16" ht="15" customHeight="1" x14ac:dyDescent="0.25">
      <c r="A733" s="236" t="s">
        <v>1206</v>
      </c>
      <c r="B733" s="238">
        <v>0</v>
      </c>
      <c r="C733" s="240">
        <v>0.02</v>
      </c>
      <c r="D733" s="236" t="s">
        <v>1205</v>
      </c>
      <c r="E733" s="238">
        <v>0</v>
      </c>
      <c r="F733" s="240">
        <v>0.08</v>
      </c>
      <c r="G733" s="236" t="s">
        <v>825</v>
      </c>
      <c r="H733" s="238">
        <v>0</v>
      </c>
      <c r="I733" s="240">
        <v>0.05</v>
      </c>
      <c r="J733" s="236" t="s">
        <v>460</v>
      </c>
      <c r="K733" s="238">
        <v>0.56999999999999995</v>
      </c>
      <c r="L733" s="240">
        <v>0.08</v>
      </c>
      <c r="M733" s="236" t="s">
        <v>95</v>
      </c>
      <c r="N733" s="238">
        <v>0.56999999999999995</v>
      </c>
      <c r="O733" s="240">
        <v>0.06</v>
      </c>
      <c r="P733" s="166">
        <f t="shared" ref="P733:P762" si="25">(C733+F733+I733+L733+O733)/5</f>
        <v>5.800000000000001E-2</v>
      </c>
    </row>
    <row r="734" spans="1:16" ht="15" customHeight="1" x14ac:dyDescent="0.25">
      <c r="A734" s="237"/>
      <c r="B734" s="239"/>
      <c r="C734" s="241"/>
      <c r="D734" s="237"/>
      <c r="E734" s="239"/>
      <c r="F734" s="241"/>
      <c r="G734" s="237"/>
      <c r="H734" s="239"/>
      <c r="I734" s="241"/>
      <c r="J734" s="237"/>
      <c r="K734" s="239"/>
      <c r="L734" s="241"/>
      <c r="M734" s="237"/>
      <c r="N734" s="239"/>
      <c r="O734" s="241"/>
      <c r="P734" s="166">
        <f t="shared" si="25"/>
        <v>0</v>
      </c>
    </row>
    <row r="735" spans="1:16" ht="15" customHeight="1" x14ac:dyDescent="0.25">
      <c r="A735" s="236" t="s">
        <v>1204</v>
      </c>
      <c r="B735" s="238">
        <v>0</v>
      </c>
      <c r="C735" s="240">
        <v>0.03</v>
      </c>
      <c r="D735" s="236" t="s">
        <v>1203</v>
      </c>
      <c r="E735" s="238">
        <v>0</v>
      </c>
      <c r="F735" s="240">
        <v>0.06</v>
      </c>
      <c r="G735" s="236" t="s">
        <v>824</v>
      </c>
      <c r="H735" s="238">
        <v>0</v>
      </c>
      <c r="I735" s="240">
        <v>0.05</v>
      </c>
      <c r="J735" s="236" t="s">
        <v>459</v>
      </c>
      <c r="K735" s="238">
        <v>0.56999999999999995</v>
      </c>
      <c r="L735" s="240">
        <v>0.08</v>
      </c>
      <c r="M735" s="236" t="s">
        <v>94</v>
      </c>
      <c r="N735" s="238">
        <v>0.56999999999999995</v>
      </c>
      <c r="O735" s="240">
        <v>7.0000000000000007E-2</v>
      </c>
      <c r="P735" s="166">
        <f t="shared" si="25"/>
        <v>5.800000000000001E-2</v>
      </c>
    </row>
    <row r="736" spans="1:16" ht="15" customHeight="1" x14ac:dyDescent="0.25">
      <c r="A736" s="237"/>
      <c r="B736" s="239"/>
      <c r="C736" s="241"/>
      <c r="D736" s="237"/>
      <c r="E736" s="239"/>
      <c r="F736" s="241"/>
      <c r="G736" s="237"/>
      <c r="H736" s="239"/>
      <c r="I736" s="241"/>
      <c r="J736" s="237"/>
      <c r="K736" s="239"/>
      <c r="L736" s="241"/>
      <c r="M736" s="237"/>
      <c r="N736" s="239"/>
      <c r="O736" s="241"/>
      <c r="P736" s="166">
        <f t="shared" si="25"/>
        <v>0</v>
      </c>
    </row>
    <row r="737" spans="1:16" ht="15" customHeight="1" x14ac:dyDescent="0.25">
      <c r="A737" s="236" t="s">
        <v>1202</v>
      </c>
      <c r="B737" s="238">
        <v>0</v>
      </c>
      <c r="C737" s="240">
        <v>0.02</v>
      </c>
      <c r="D737" s="236" t="s">
        <v>1201</v>
      </c>
      <c r="E737" s="238">
        <v>0</v>
      </c>
      <c r="F737" s="240">
        <v>0.05</v>
      </c>
      <c r="G737" s="236" t="s">
        <v>823</v>
      </c>
      <c r="H737" s="238">
        <v>0</v>
      </c>
      <c r="I737" s="240">
        <v>0.09</v>
      </c>
      <c r="J737" s="236" t="s">
        <v>458</v>
      </c>
      <c r="K737" s="238">
        <v>0.56999999999999995</v>
      </c>
      <c r="L737" s="240">
        <v>0.03</v>
      </c>
      <c r="M737" s="236" t="s">
        <v>93</v>
      </c>
      <c r="N737" s="238">
        <v>0.56999999999999995</v>
      </c>
      <c r="O737" s="240">
        <v>7.0000000000000007E-2</v>
      </c>
      <c r="P737" s="166">
        <f t="shared" si="25"/>
        <v>5.2000000000000005E-2</v>
      </c>
    </row>
    <row r="738" spans="1:16" ht="15" customHeight="1" x14ac:dyDescent="0.25">
      <c r="A738" s="237"/>
      <c r="B738" s="239"/>
      <c r="C738" s="241"/>
      <c r="D738" s="237"/>
      <c r="E738" s="239"/>
      <c r="F738" s="241"/>
      <c r="G738" s="237"/>
      <c r="H738" s="239"/>
      <c r="I738" s="241"/>
      <c r="J738" s="237"/>
      <c r="K738" s="239"/>
      <c r="L738" s="241"/>
      <c r="M738" s="237"/>
      <c r="N738" s="239"/>
      <c r="O738" s="241"/>
      <c r="P738" s="166">
        <f t="shared" si="25"/>
        <v>0</v>
      </c>
    </row>
    <row r="739" spans="1:16" ht="15" customHeight="1" x14ac:dyDescent="0.25">
      <c r="A739" s="236" t="s">
        <v>1200</v>
      </c>
      <c r="B739" s="238">
        <v>0</v>
      </c>
      <c r="C739" s="240">
        <v>0.02</v>
      </c>
      <c r="D739" s="236" t="s">
        <v>1199</v>
      </c>
      <c r="E739" s="238">
        <v>0</v>
      </c>
      <c r="F739" s="240">
        <v>0.09</v>
      </c>
      <c r="G739" s="236" t="s">
        <v>822</v>
      </c>
      <c r="H739" s="238">
        <v>0</v>
      </c>
      <c r="I739" s="240">
        <v>0.09</v>
      </c>
      <c r="J739" s="236" t="s">
        <v>457</v>
      </c>
      <c r="K739" s="238">
        <v>0.56999999999999995</v>
      </c>
      <c r="L739" s="240">
        <v>7.0000000000000007E-2</v>
      </c>
      <c r="M739" s="236" t="s">
        <v>92</v>
      </c>
      <c r="N739" s="238">
        <v>0.56999999999999995</v>
      </c>
      <c r="O739" s="240">
        <v>0.04</v>
      </c>
      <c r="P739" s="166">
        <f t="shared" si="25"/>
        <v>6.2E-2</v>
      </c>
    </row>
    <row r="740" spans="1:16" ht="15" customHeight="1" x14ac:dyDescent="0.25">
      <c r="A740" s="237"/>
      <c r="B740" s="239"/>
      <c r="C740" s="241"/>
      <c r="D740" s="237"/>
      <c r="E740" s="239"/>
      <c r="F740" s="241"/>
      <c r="G740" s="237"/>
      <c r="H740" s="239"/>
      <c r="I740" s="241"/>
      <c r="J740" s="237"/>
      <c r="K740" s="239"/>
      <c r="L740" s="241"/>
      <c r="M740" s="237"/>
      <c r="N740" s="239"/>
      <c r="O740" s="241"/>
      <c r="P740" s="166">
        <f t="shared" si="25"/>
        <v>0</v>
      </c>
    </row>
    <row r="741" spans="1:16" ht="15" customHeight="1" x14ac:dyDescent="0.25">
      <c r="A741" s="236" t="s">
        <v>1198</v>
      </c>
      <c r="B741" s="238">
        <v>0</v>
      </c>
      <c r="C741" s="240">
        <v>0.02</v>
      </c>
      <c r="D741" s="236" t="s">
        <v>1197</v>
      </c>
      <c r="E741" s="238">
        <v>0</v>
      </c>
      <c r="F741" s="240">
        <v>0.08</v>
      </c>
      <c r="G741" s="236" t="s">
        <v>821</v>
      </c>
      <c r="H741" s="238">
        <v>0</v>
      </c>
      <c r="I741" s="240">
        <v>7.0000000000000007E-2</v>
      </c>
      <c r="J741" s="236" t="s">
        <v>456</v>
      </c>
      <c r="K741" s="238">
        <v>0.56999999999999995</v>
      </c>
      <c r="L741" s="240">
        <v>0.06</v>
      </c>
      <c r="M741" s="236" t="s">
        <v>91</v>
      </c>
      <c r="N741" s="238">
        <v>0.56999999999999995</v>
      </c>
      <c r="O741" s="240">
        <v>0.06</v>
      </c>
      <c r="P741" s="166">
        <f t="shared" si="25"/>
        <v>5.800000000000001E-2</v>
      </c>
    </row>
    <row r="742" spans="1:16" ht="15" customHeight="1" x14ac:dyDescent="0.25">
      <c r="A742" s="237"/>
      <c r="B742" s="239"/>
      <c r="C742" s="241"/>
      <c r="D742" s="237"/>
      <c r="E742" s="239"/>
      <c r="F742" s="241"/>
      <c r="G742" s="237"/>
      <c r="H742" s="239"/>
      <c r="I742" s="241"/>
      <c r="J742" s="237"/>
      <c r="K742" s="239"/>
      <c r="L742" s="241"/>
      <c r="M742" s="237"/>
      <c r="N742" s="239"/>
      <c r="O742" s="241"/>
      <c r="P742" s="166">
        <f t="shared" si="25"/>
        <v>0</v>
      </c>
    </row>
    <row r="743" spans="1:16" ht="15" customHeight="1" x14ac:dyDescent="0.25">
      <c r="A743" s="236" t="s">
        <v>1196</v>
      </c>
      <c r="B743" s="238">
        <v>0</v>
      </c>
      <c r="C743" s="240">
        <v>0.03</v>
      </c>
      <c r="D743" s="236" t="s">
        <v>1195</v>
      </c>
      <c r="E743" s="238">
        <v>0</v>
      </c>
      <c r="F743" s="240">
        <v>0.19</v>
      </c>
      <c r="G743" s="236" t="s">
        <v>820</v>
      </c>
      <c r="H743" s="238">
        <v>0</v>
      </c>
      <c r="I743" s="240">
        <v>7.0000000000000007E-2</v>
      </c>
      <c r="J743" s="236" t="s">
        <v>455</v>
      </c>
      <c r="K743" s="238">
        <v>0.56999999999999995</v>
      </c>
      <c r="L743" s="240">
        <v>7.0000000000000007E-2</v>
      </c>
      <c r="M743" s="236" t="s">
        <v>90</v>
      </c>
      <c r="N743" s="238">
        <v>0.56999999999999995</v>
      </c>
      <c r="O743" s="240">
        <v>0.08</v>
      </c>
      <c r="P743" s="166">
        <f t="shared" si="25"/>
        <v>8.8000000000000009E-2</v>
      </c>
    </row>
    <row r="744" spans="1:16" ht="15" customHeight="1" x14ac:dyDescent="0.25">
      <c r="A744" s="237"/>
      <c r="B744" s="239"/>
      <c r="C744" s="241"/>
      <c r="D744" s="237"/>
      <c r="E744" s="239"/>
      <c r="F744" s="241"/>
      <c r="G744" s="237"/>
      <c r="H744" s="239"/>
      <c r="I744" s="241"/>
      <c r="J744" s="237"/>
      <c r="K744" s="239"/>
      <c r="L744" s="241"/>
      <c r="M744" s="237"/>
      <c r="N744" s="239"/>
      <c r="O744" s="241"/>
      <c r="P744" s="166">
        <f t="shared" si="25"/>
        <v>0</v>
      </c>
    </row>
    <row r="745" spans="1:16" ht="15" customHeight="1" x14ac:dyDescent="0.25">
      <c r="A745" s="236" t="s">
        <v>1194</v>
      </c>
      <c r="B745" s="238">
        <v>0</v>
      </c>
      <c r="C745" s="240">
        <v>0.05</v>
      </c>
      <c r="D745" s="236" t="s">
        <v>1193</v>
      </c>
      <c r="E745" s="238">
        <v>0</v>
      </c>
      <c r="F745" s="240">
        <v>0.2</v>
      </c>
      <c r="G745" s="236" t="s">
        <v>819</v>
      </c>
      <c r="H745" s="238">
        <v>0</v>
      </c>
      <c r="I745" s="240">
        <v>0.04</v>
      </c>
      <c r="J745" s="236" t="s">
        <v>454</v>
      </c>
      <c r="K745" s="238">
        <v>0.56999999999999995</v>
      </c>
      <c r="L745" s="240">
        <v>0.1</v>
      </c>
      <c r="M745" s="236" t="s">
        <v>89</v>
      </c>
      <c r="N745" s="238">
        <v>0.56999999999999995</v>
      </c>
      <c r="O745" s="240">
        <v>0.13</v>
      </c>
      <c r="P745" s="166">
        <f t="shared" si="25"/>
        <v>0.10400000000000001</v>
      </c>
    </row>
    <row r="746" spans="1:16" ht="15" customHeight="1" x14ac:dyDescent="0.25">
      <c r="A746" s="237"/>
      <c r="B746" s="239"/>
      <c r="C746" s="241"/>
      <c r="D746" s="237"/>
      <c r="E746" s="239"/>
      <c r="F746" s="241"/>
      <c r="G746" s="237"/>
      <c r="H746" s="239"/>
      <c r="I746" s="241"/>
      <c r="J746" s="237"/>
      <c r="K746" s="239"/>
      <c r="L746" s="241"/>
      <c r="M746" s="237"/>
      <c r="N746" s="239"/>
      <c r="O746" s="241"/>
      <c r="P746" s="166">
        <f t="shared" si="25"/>
        <v>0</v>
      </c>
    </row>
    <row r="747" spans="1:16" ht="15" customHeight="1" x14ac:dyDescent="0.25">
      <c r="A747" s="236" t="s">
        <v>1192</v>
      </c>
      <c r="B747" s="238">
        <v>0</v>
      </c>
      <c r="C747" s="240">
        <v>7.0000000000000007E-2</v>
      </c>
      <c r="D747" s="236" t="s">
        <v>1191</v>
      </c>
      <c r="E747" s="238">
        <v>0</v>
      </c>
      <c r="F747" s="240">
        <v>0.12</v>
      </c>
      <c r="G747" s="236" t="s">
        <v>818</v>
      </c>
      <c r="H747" s="238">
        <v>0</v>
      </c>
      <c r="I747" s="240">
        <v>0.05</v>
      </c>
      <c r="J747" s="236" t="s">
        <v>453</v>
      </c>
      <c r="K747" s="238">
        <v>0.56999999999999995</v>
      </c>
      <c r="L747" s="240">
        <v>0.09</v>
      </c>
      <c r="M747" s="236" t="s">
        <v>88</v>
      </c>
      <c r="N747" s="238">
        <v>0.56999999999999995</v>
      </c>
      <c r="O747" s="240">
        <v>0.09</v>
      </c>
      <c r="P747" s="166">
        <f t="shared" si="25"/>
        <v>8.3999999999999991E-2</v>
      </c>
    </row>
    <row r="748" spans="1:16" ht="15" customHeight="1" x14ac:dyDescent="0.25">
      <c r="A748" s="237"/>
      <c r="B748" s="239"/>
      <c r="C748" s="241"/>
      <c r="D748" s="237"/>
      <c r="E748" s="239"/>
      <c r="F748" s="241"/>
      <c r="G748" s="237"/>
      <c r="H748" s="239"/>
      <c r="I748" s="241"/>
      <c r="J748" s="237"/>
      <c r="K748" s="239"/>
      <c r="L748" s="241"/>
      <c r="M748" s="237"/>
      <c r="N748" s="239"/>
      <c r="O748" s="241"/>
      <c r="P748" s="166">
        <f t="shared" si="25"/>
        <v>0</v>
      </c>
    </row>
    <row r="749" spans="1:16" ht="15" customHeight="1" x14ac:dyDescent="0.25">
      <c r="A749" s="236" t="s">
        <v>1190</v>
      </c>
      <c r="B749" s="238">
        <v>0</v>
      </c>
      <c r="C749" s="240">
        <v>0.04</v>
      </c>
      <c r="D749" s="236" t="s">
        <v>1189</v>
      </c>
      <c r="E749" s="238">
        <v>0</v>
      </c>
      <c r="F749" s="240">
        <v>0.11</v>
      </c>
      <c r="G749" s="236" t="s">
        <v>817</v>
      </c>
      <c r="H749" s="238">
        <v>0</v>
      </c>
      <c r="I749" s="240">
        <v>0.04</v>
      </c>
      <c r="J749" s="236" t="s">
        <v>452</v>
      </c>
      <c r="K749" s="238">
        <v>0.56999999999999995</v>
      </c>
      <c r="L749" s="240">
        <v>0.23</v>
      </c>
      <c r="M749" s="236" t="s">
        <v>87</v>
      </c>
      <c r="N749" s="238">
        <v>0.56999999999999995</v>
      </c>
      <c r="O749" s="240">
        <v>0.1</v>
      </c>
      <c r="P749" s="166">
        <f t="shared" si="25"/>
        <v>0.10400000000000001</v>
      </c>
    </row>
    <row r="750" spans="1:16" ht="15" customHeight="1" x14ac:dyDescent="0.25">
      <c r="A750" s="237"/>
      <c r="B750" s="239"/>
      <c r="C750" s="241"/>
      <c r="D750" s="237"/>
      <c r="E750" s="239"/>
      <c r="F750" s="241"/>
      <c r="G750" s="237"/>
      <c r="H750" s="239"/>
      <c r="I750" s="241"/>
      <c r="J750" s="237"/>
      <c r="K750" s="239"/>
      <c r="L750" s="241"/>
      <c r="M750" s="237"/>
      <c r="N750" s="239"/>
      <c r="O750" s="241"/>
      <c r="P750" s="166">
        <f t="shared" si="25"/>
        <v>0</v>
      </c>
    </row>
    <row r="751" spans="1:16" ht="15" customHeight="1" x14ac:dyDescent="0.25">
      <c r="A751" s="236" t="s">
        <v>1188</v>
      </c>
      <c r="B751" s="238">
        <v>0</v>
      </c>
      <c r="C751" s="240">
        <v>0.04</v>
      </c>
      <c r="D751" s="236" t="s">
        <v>1187</v>
      </c>
      <c r="E751" s="238">
        <v>0</v>
      </c>
      <c r="F751" s="240">
        <v>0.1</v>
      </c>
      <c r="G751" s="236" t="s">
        <v>816</v>
      </c>
      <c r="H751" s="238">
        <v>0</v>
      </c>
      <c r="I751" s="240">
        <v>0.06</v>
      </c>
      <c r="J751" s="236" t="s">
        <v>451</v>
      </c>
      <c r="K751" s="238">
        <v>0.56999999999999995</v>
      </c>
      <c r="L751" s="240">
        <v>0.18</v>
      </c>
      <c r="M751" s="236" t="s">
        <v>86</v>
      </c>
      <c r="N751" s="238">
        <v>0.56999999999999995</v>
      </c>
      <c r="O751" s="240">
        <v>0.17</v>
      </c>
      <c r="P751" s="166">
        <f t="shared" si="25"/>
        <v>0.11000000000000001</v>
      </c>
    </row>
    <row r="752" spans="1:16" ht="15" customHeight="1" x14ac:dyDescent="0.25">
      <c r="A752" s="237"/>
      <c r="B752" s="239"/>
      <c r="C752" s="241"/>
      <c r="D752" s="237"/>
      <c r="E752" s="239"/>
      <c r="F752" s="241"/>
      <c r="G752" s="237"/>
      <c r="H752" s="239"/>
      <c r="I752" s="241"/>
      <c r="J752" s="237"/>
      <c r="K752" s="239"/>
      <c r="L752" s="241"/>
      <c r="M752" s="237"/>
      <c r="N752" s="239"/>
      <c r="O752" s="241"/>
      <c r="P752" s="166">
        <f t="shared" si="25"/>
        <v>0</v>
      </c>
    </row>
    <row r="753" spans="1:17" ht="15" customHeight="1" x14ac:dyDescent="0.25">
      <c r="A753" s="236" t="s">
        <v>1186</v>
      </c>
      <c r="B753" s="238">
        <v>0</v>
      </c>
      <c r="C753" s="240">
        <v>7.0000000000000007E-2</v>
      </c>
      <c r="D753" s="236" t="s">
        <v>1185</v>
      </c>
      <c r="E753" s="238">
        <v>0</v>
      </c>
      <c r="F753" s="240">
        <v>0.09</v>
      </c>
      <c r="G753" s="236" t="s">
        <v>815</v>
      </c>
      <c r="H753" s="238">
        <v>0</v>
      </c>
      <c r="I753" s="240">
        <v>0.08</v>
      </c>
      <c r="J753" s="236" t="s">
        <v>450</v>
      </c>
      <c r="K753" s="238">
        <v>0.56999999999999995</v>
      </c>
      <c r="L753" s="240">
        <v>0.11</v>
      </c>
      <c r="M753" s="236" t="s">
        <v>85</v>
      </c>
      <c r="N753" s="238">
        <v>0.56999999999999995</v>
      </c>
      <c r="O753" s="240">
        <v>0.13</v>
      </c>
      <c r="P753" s="166">
        <f t="shared" si="25"/>
        <v>9.6000000000000002E-2</v>
      </c>
    </row>
    <row r="754" spans="1:17" ht="15" customHeight="1" x14ac:dyDescent="0.25">
      <c r="A754" s="237"/>
      <c r="B754" s="239"/>
      <c r="C754" s="241"/>
      <c r="D754" s="237"/>
      <c r="E754" s="239"/>
      <c r="F754" s="241"/>
      <c r="G754" s="237"/>
      <c r="H754" s="239"/>
      <c r="I754" s="241"/>
      <c r="J754" s="237"/>
      <c r="K754" s="239"/>
      <c r="L754" s="241"/>
      <c r="M754" s="237"/>
      <c r="N754" s="239"/>
      <c r="O754" s="241"/>
      <c r="P754" s="166">
        <f t="shared" si="25"/>
        <v>0</v>
      </c>
    </row>
    <row r="755" spans="1:17" ht="15" customHeight="1" x14ac:dyDescent="0.25">
      <c r="A755" s="236" t="s">
        <v>1184</v>
      </c>
      <c r="B755" s="238">
        <v>0</v>
      </c>
      <c r="C755" s="240">
        <v>7.0000000000000007E-2</v>
      </c>
      <c r="D755" s="236" t="s">
        <v>1183</v>
      </c>
      <c r="E755" s="238">
        <v>0</v>
      </c>
      <c r="F755" s="240">
        <v>0.09</v>
      </c>
      <c r="G755" s="236" t="s">
        <v>814</v>
      </c>
      <c r="H755" s="238">
        <v>0</v>
      </c>
      <c r="I755" s="240">
        <v>0.08</v>
      </c>
      <c r="J755" s="236" t="s">
        <v>449</v>
      </c>
      <c r="K755" s="238">
        <v>0.56999999999999995</v>
      </c>
      <c r="L755" s="240">
        <v>0.13</v>
      </c>
      <c r="M755" s="236" t="s">
        <v>84</v>
      </c>
      <c r="N755" s="238">
        <v>0.56999999999999995</v>
      </c>
      <c r="O755" s="240">
        <v>0.08</v>
      </c>
      <c r="P755" s="166">
        <f t="shared" si="25"/>
        <v>0.09</v>
      </c>
    </row>
    <row r="756" spans="1:17" ht="15" customHeight="1" x14ac:dyDescent="0.25">
      <c r="A756" s="237"/>
      <c r="B756" s="239"/>
      <c r="C756" s="241"/>
      <c r="D756" s="237"/>
      <c r="E756" s="239"/>
      <c r="F756" s="241"/>
      <c r="G756" s="237"/>
      <c r="H756" s="239"/>
      <c r="I756" s="241"/>
      <c r="J756" s="237"/>
      <c r="K756" s="239"/>
      <c r="L756" s="241"/>
      <c r="M756" s="237"/>
      <c r="N756" s="239"/>
      <c r="O756" s="241"/>
      <c r="P756" s="166">
        <f t="shared" si="25"/>
        <v>0</v>
      </c>
    </row>
    <row r="757" spans="1:17" ht="15" customHeight="1" x14ac:dyDescent="0.25">
      <c r="A757" s="236" t="s">
        <v>1182</v>
      </c>
      <c r="B757" s="238">
        <v>0</v>
      </c>
      <c r="C757" s="240">
        <v>0.03</v>
      </c>
      <c r="D757" s="236" t="s">
        <v>1181</v>
      </c>
      <c r="E757" s="238">
        <v>0</v>
      </c>
      <c r="F757" s="240">
        <v>0.09</v>
      </c>
      <c r="G757" s="236" t="s">
        <v>813</v>
      </c>
      <c r="H757" s="238">
        <v>0</v>
      </c>
      <c r="I757" s="240">
        <v>0.03</v>
      </c>
      <c r="J757" s="236" t="s">
        <v>448</v>
      </c>
      <c r="K757" s="238">
        <v>0.56999999999999995</v>
      </c>
      <c r="L757" s="240">
        <v>0.21</v>
      </c>
      <c r="M757" s="236" t="s">
        <v>83</v>
      </c>
      <c r="N757" s="238">
        <v>0.56999999999999995</v>
      </c>
      <c r="O757" s="240">
        <v>0.08</v>
      </c>
      <c r="P757" s="166">
        <f t="shared" si="25"/>
        <v>8.7999999999999995E-2</v>
      </c>
    </row>
    <row r="758" spans="1:17" ht="15" customHeight="1" x14ac:dyDescent="0.25">
      <c r="A758" s="237"/>
      <c r="B758" s="239"/>
      <c r="C758" s="241"/>
      <c r="D758" s="237"/>
      <c r="E758" s="239"/>
      <c r="F758" s="241"/>
      <c r="G758" s="237"/>
      <c r="H758" s="239"/>
      <c r="I758" s="241"/>
      <c r="J758" s="237"/>
      <c r="K758" s="239"/>
      <c r="L758" s="241"/>
      <c r="M758" s="237"/>
      <c r="N758" s="239"/>
      <c r="O758" s="241"/>
      <c r="P758" s="166">
        <f t="shared" si="25"/>
        <v>0</v>
      </c>
    </row>
    <row r="759" spans="1:17" ht="15" customHeight="1" x14ac:dyDescent="0.25">
      <c r="A759" s="236" t="s">
        <v>1180</v>
      </c>
      <c r="B759" s="238">
        <v>0</v>
      </c>
      <c r="C759" s="240">
        <v>0.08</v>
      </c>
      <c r="D759" s="236" t="s">
        <v>1179</v>
      </c>
      <c r="E759" s="238">
        <v>0</v>
      </c>
      <c r="F759" s="240">
        <v>0.08</v>
      </c>
      <c r="G759" s="236" t="s">
        <v>812</v>
      </c>
      <c r="H759" s="238">
        <v>0</v>
      </c>
      <c r="I759" s="240">
        <v>0.05</v>
      </c>
      <c r="J759" s="236" t="s">
        <v>447</v>
      </c>
      <c r="K759" s="238">
        <v>0.56999999999999995</v>
      </c>
      <c r="L759" s="240">
        <v>0.1</v>
      </c>
      <c r="M759" s="236" t="s">
        <v>82</v>
      </c>
      <c r="N759" s="238">
        <v>0.56999999999999995</v>
      </c>
      <c r="O759" s="240">
        <v>0.05</v>
      </c>
      <c r="P759" s="166">
        <f t="shared" si="25"/>
        <v>7.2000000000000008E-2</v>
      </c>
    </row>
    <row r="760" spans="1:17" ht="15" customHeight="1" x14ac:dyDescent="0.25">
      <c r="A760" s="237"/>
      <c r="B760" s="239"/>
      <c r="C760" s="241"/>
      <c r="D760" s="237"/>
      <c r="E760" s="239"/>
      <c r="F760" s="241"/>
      <c r="G760" s="237"/>
      <c r="H760" s="239"/>
      <c r="I760" s="241"/>
      <c r="J760" s="237"/>
      <c r="K760" s="239"/>
      <c r="L760" s="241"/>
      <c r="M760" s="237"/>
      <c r="N760" s="239"/>
      <c r="O760" s="241"/>
      <c r="P760" s="166">
        <f t="shared" si="25"/>
        <v>0</v>
      </c>
    </row>
    <row r="761" spans="1:17" ht="15" customHeight="1" x14ac:dyDescent="0.25">
      <c r="A761" s="236" t="s">
        <v>1178</v>
      </c>
      <c r="B761" s="238">
        <v>0</v>
      </c>
      <c r="C761" s="240">
        <v>0.06</v>
      </c>
      <c r="D761" s="236" t="s">
        <v>1177</v>
      </c>
      <c r="E761" s="238">
        <v>0</v>
      </c>
      <c r="F761" s="240">
        <v>0.08</v>
      </c>
      <c r="G761" s="236" t="s">
        <v>811</v>
      </c>
      <c r="H761" s="238">
        <v>0</v>
      </c>
      <c r="I761" s="240">
        <v>7.0000000000000007E-2</v>
      </c>
      <c r="J761" s="236" t="s">
        <v>446</v>
      </c>
      <c r="K761" s="238">
        <v>0.56999999999999995</v>
      </c>
      <c r="L761" s="240">
        <v>0.08</v>
      </c>
      <c r="M761" s="236" t="s">
        <v>81</v>
      </c>
      <c r="N761" s="238">
        <v>0.56999999999999995</v>
      </c>
      <c r="O761" s="240">
        <v>0</v>
      </c>
      <c r="P761" s="166">
        <f t="shared" si="25"/>
        <v>5.800000000000001E-2</v>
      </c>
    </row>
    <row r="762" spans="1:17" ht="15" customHeight="1" x14ac:dyDescent="0.25">
      <c r="A762" s="237"/>
      <c r="B762" s="239"/>
      <c r="C762" s="241"/>
      <c r="D762" s="237"/>
      <c r="E762" s="239"/>
      <c r="F762" s="241"/>
      <c r="G762" s="237"/>
      <c r="H762" s="239"/>
      <c r="I762" s="241"/>
      <c r="J762" s="237"/>
      <c r="K762" s="239"/>
      <c r="L762" s="241"/>
      <c r="M762" s="237"/>
      <c r="N762" s="239"/>
      <c r="O762" s="241"/>
      <c r="P762" s="166">
        <f t="shared" si="25"/>
        <v>0</v>
      </c>
    </row>
    <row r="763" spans="1:17" x14ac:dyDescent="0.25">
      <c r="G763" s="247"/>
      <c r="H763" s="249"/>
      <c r="Q763" s="166">
        <f>SUM(P701:P762)</f>
        <v>2.3780000000000006</v>
      </c>
    </row>
    <row r="764" spans="1:17" ht="15" customHeight="1" x14ac:dyDescent="0.25">
      <c r="G764" s="248"/>
      <c r="H764" s="250"/>
    </row>
    <row r="766" spans="1:17" ht="15" customHeight="1" x14ac:dyDescent="0.25"/>
    <row r="768" spans="1:17" ht="15" customHeight="1" x14ac:dyDescent="0.25"/>
    <row r="770" ht="15" customHeight="1" x14ac:dyDescent="0.25"/>
    <row r="772" ht="15" customHeight="1" x14ac:dyDescent="0.25"/>
    <row r="774" ht="15" customHeight="1" x14ac:dyDescent="0.25"/>
    <row r="776" ht="15" customHeight="1" x14ac:dyDescent="0.25"/>
    <row r="778" ht="15" customHeight="1" x14ac:dyDescent="0.25"/>
    <row r="780" ht="15" customHeight="1" x14ac:dyDescent="0.25"/>
    <row r="782" ht="15" customHeight="1" x14ac:dyDescent="0.25"/>
    <row r="784" ht="15" customHeight="1" x14ac:dyDescent="0.25"/>
    <row r="786" ht="15" customHeight="1" x14ac:dyDescent="0.25"/>
    <row r="788" ht="15" customHeight="1" x14ac:dyDescent="0.25"/>
    <row r="790" ht="15" customHeight="1" x14ac:dyDescent="0.25"/>
    <row r="792" ht="15" customHeight="1" x14ac:dyDescent="0.25"/>
    <row r="794" ht="15" customHeight="1" x14ac:dyDescent="0.25"/>
    <row r="796" ht="15" customHeight="1" x14ac:dyDescent="0.25"/>
    <row r="798" ht="15" customHeight="1" x14ac:dyDescent="0.25"/>
    <row r="800" ht="15" customHeight="1" x14ac:dyDescent="0.25"/>
    <row r="802" ht="15" customHeight="1" x14ac:dyDescent="0.25"/>
    <row r="804" ht="15" customHeight="1" x14ac:dyDescent="0.25"/>
    <row r="806" ht="15" customHeight="1" x14ac:dyDescent="0.25"/>
    <row r="808" ht="15" customHeight="1" x14ac:dyDescent="0.25"/>
    <row r="810" ht="15" customHeight="1" x14ac:dyDescent="0.25"/>
    <row r="812" ht="15" customHeight="1" x14ac:dyDescent="0.25"/>
    <row r="814" ht="15" customHeight="1" x14ac:dyDescent="0.25"/>
    <row r="816" ht="15" customHeight="1" x14ac:dyDescent="0.25"/>
    <row r="818" ht="15" customHeight="1" x14ac:dyDescent="0.25"/>
    <row r="820" ht="15" customHeight="1" x14ac:dyDescent="0.25"/>
    <row r="822" ht="15" customHeight="1" x14ac:dyDescent="0.25"/>
    <row r="824" ht="15" customHeight="1" x14ac:dyDescent="0.25"/>
    <row r="826" ht="15" customHeight="1" x14ac:dyDescent="0.25"/>
    <row r="828" ht="15" customHeight="1" x14ac:dyDescent="0.25"/>
    <row r="830" ht="15" customHeight="1" x14ac:dyDescent="0.25"/>
    <row r="832" ht="15" customHeight="1" x14ac:dyDescent="0.25"/>
    <row r="834" ht="15" customHeight="1" x14ac:dyDescent="0.25"/>
    <row r="836" ht="15" customHeight="1" x14ac:dyDescent="0.25"/>
    <row r="838" ht="15" customHeight="1" x14ac:dyDescent="0.25"/>
    <row r="840" ht="15" customHeight="1" x14ac:dyDescent="0.25"/>
    <row r="842" ht="15" customHeight="1" x14ac:dyDescent="0.25"/>
    <row r="844" ht="15" customHeight="1" x14ac:dyDescent="0.25"/>
    <row r="846" ht="15" customHeight="1" x14ac:dyDescent="0.25"/>
    <row r="848" ht="15" customHeight="1" x14ac:dyDescent="0.25"/>
    <row r="850" ht="15" customHeight="1" x14ac:dyDescent="0.25"/>
    <row r="852" ht="15" customHeight="1" x14ac:dyDescent="0.25"/>
    <row r="854" ht="15" customHeight="1" x14ac:dyDescent="0.25"/>
    <row r="856" ht="15" customHeight="1" x14ac:dyDescent="0.25"/>
    <row r="858" ht="15" customHeight="1" x14ac:dyDescent="0.25"/>
    <row r="860" ht="15" customHeight="1" x14ac:dyDescent="0.25"/>
    <row r="862" ht="15" customHeight="1" x14ac:dyDescent="0.25"/>
    <row r="864" ht="15" customHeight="1" x14ac:dyDescent="0.25"/>
    <row r="866" ht="15" customHeight="1" x14ac:dyDescent="0.25"/>
    <row r="868" ht="15" customHeight="1" x14ac:dyDescent="0.25"/>
    <row r="870" ht="15" customHeight="1" x14ac:dyDescent="0.25"/>
    <row r="872" ht="15" customHeight="1" x14ac:dyDescent="0.25"/>
    <row r="874" ht="15" customHeight="1" x14ac:dyDescent="0.25"/>
    <row r="876" ht="15" customHeight="1" x14ac:dyDescent="0.25"/>
    <row r="878" ht="15" customHeight="1" x14ac:dyDescent="0.25"/>
    <row r="880" ht="15" customHeight="1" x14ac:dyDescent="0.25"/>
    <row r="882" ht="15" customHeight="1" x14ac:dyDescent="0.25"/>
    <row r="884" ht="15" customHeight="1" x14ac:dyDescent="0.25"/>
    <row r="886" ht="15" customHeight="1" x14ac:dyDescent="0.25"/>
    <row r="888" ht="15" customHeight="1" x14ac:dyDescent="0.25"/>
    <row r="890" ht="15" customHeight="1" x14ac:dyDescent="0.25"/>
    <row r="892" ht="15" customHeight="1" x14ac:dyDescent="0.25"/>
    <row r="894" ht="15" customHeight="1" x14ac:dyDescent="0.25"/>
    <row r="896" ht="15" customHeight="1" x14ac:dyDescent="0.25"/>
    <row r="898" ht="15" customHeight="1" x14ac:dyDescent="0.25"/>
    <row r="900" ht="15" customHeight="1" x14ac:dyDescent="0.25"/>
    <row r="902" ht="15" customHeight="1" x14ac:dyDescent="0.25"/>
    <row r="904" ht="15" customHeight="1" x14ac:dyDescent="0.25"/>
    <row r="906" ht="15" customHeight="1" x14ac:dyDescent="0.25"/>
    <row r="908" ht="15" customHeight="1" x14ac:dyDescent="0.25"/>
    <row r="910" ht="15" customHeight="1" x14ac:dyDescent="0.25"/>
    <row r="912" ht="15" customHeight="1" x14ac:dyDescent="0.25"/>
    <row r="914" ht="15" customHeight="1" x14ac:dyDescent="0.25"/>
    <row r="916" ht="15" customHeight="1" x14ac:dyDescent="0.25"/>
    <row r="918" ht="15" customHeight="1" x14ac:dyDescent="0.25"/>
    <row r="920" ht="15" customHeight="1" x14ac:dyDescent="0.25"/>
    <row r="922" ht="15" customHeight="1" x14ac:dyDescent="0.25"/>
    <row r="924" ht="15" customHeight="1" x14ac:dyDescent="0.25"/>
    <row r="926" ht="15" customHeight="1" x14ac:dyDescent="0.25"/>
    <row r="928" ht="15" customHeight="1" x14ac:dyDescent="0.25"/>
    <row r="930" ht="15" customHeight="1" x14ac:dyDescent="0.25"/>
    <row r="932" ht="15" customHeight="1" x14ac:dyDescent="0.25"/>
    <row r="934" ht="15" customHeight="1" x14ac:dyDescent="0.25"/>
    <row r="936" ht="15" customHeight="1" x14ac:dyDescent="0.25"/>
    <row r="938" ht="15" customHeight="1" x14ac:dyDescent="0.25"/>
    <row r="940" ht="15" customHeight="1" x14ac:dyDescent="0.25"/>
    <row r="942" ht="15" customHeight="1" x14ac:dyDescent="0.25"/>
    <row r="944" ht="15" customHeight="1" x14ac:dyDescent="0.25"/>
    <row r="946" ht="15" customHeight="1" x14ac:dyDescent="0.25"/>
    <row r="948" ht="15" customHeight="1" x14ac:dyDescent="0.25"/>
    <row r="950" ht="15" customHeight="1" x14ac:dyDescent="0.25"/>
    <row r="952" ht="15" customHeight="1" x14ac:dyDescent="0.25"/>
    <row r="954" ht="15" customHeight="1" x14ac:dyDescent="0.25"/>
    <row r="956" ht="15" customHeight="1" x14ac:dyDescent="0.25"/>
    <row r="958" ht="15" customHeight="1" x14ac:dyDescent="0.25"/>
    <row r="960" ht="15" customHeight="1" x14ac:dyDescent="0.25"/>
    <row r="962" ht="15" customHeight="1" x14ac:dyDescent="0.25"/>
    <row r="964" ht="15" customHeight="1" x14ac:dyDescent="0.25"/>
    <row r="966" ht="15" customHeight="1" x14ac:dyDescent="0.25"/>
    <row r="968" ht="15" customHeight="1" x14ac:dyDescent="0.25"/>
    <row r="970" ht="15" customHeight="1" x14ac:dyDescent="0.25"/>
    <row r="972" ht="15" customHeight="1" x14ac:dyDescent="0.25"/>
    <row r="974" ht="15" customHeight="1" x14ac:dyDescent="0.25"/>
    <row r="976" ht="15" customHeight="1" x14ac:dyDescent="0.25"/>
    <row r="978" ht="15" customHeight="1" x14ac:dyDescent="0.25"/>
    <row r="980" ht="15" customHeight="1" x14ac:dyDescent="0.25"/>
    <row r="982" ht="15" customHeight="1" x14ac:dyDescent="0.25"/>
    <row r="984" ht="15" customHeight="1" x14ac:dyDescent="0.25"/>
    <row r="986" ht="15" customHeight="1" x14ac:dyDescent="0.25"/>
    <row r="988" ht="15" customHeight="1" x14ac:dyDescent="0.25"/>
    <row r="990" ht="15" customHeight="1" x14ac:dyDescent="0.25"/>
    <row r="992" ht="15" customHeight="1" x14ac:dyDescent="0.25"/>
    <row r="994" ht="15" customHeight="1" x14ac:dyDescent="0.25"/>
    <row r="996" ht="15" customHeight="1" x14ac:dyDescent="0.25"/>
    <row r="998" ht="15" customHeight="1" x14ac:dyDescent="0.25"/>
    <row r="1000" ht="15" customHeight="1" x14ac:dyDescent="0.25"/>
    <row r="1002" ht="15" customHeight="1" x14ac:dyDescent="0.25"/>
    <row r="1004" ht="15" customHeight="1" x14ac:dyDescent="0.25"/>
    <row r="1006" ht="15" customHeight="1" x14ac:dyDescent="0.25"/>
    <row r="1008" ht="15" customHeight="1" x14ac:dyDescent="0.25"/>
    <row r="1010" ht="15" customHeight="1" x14ac:dyDescent="0.25"/>
    <row r="1012" ht="15" customHeight="1" x14ac:dyDescent="0.25"/>
    <row r="1014" ht="15" customHeight="1" x14ac:dyDescent="0.25"/>
    <row r="1016" ht="15" customHeight="1" x14ac:dyDescent="0.25"/>
    <row r="1018" ht="15" customHeight="1" x14ac:dyDescent="0.25"/>
    <row r="1020" ht="15" customHeight="1" x14ac:dyDescent="0.25"/>
    <row r="1022" ht="15" customHeight="1" x14ac:dyDescent="0.25"/>
    <row r="1024" ht="15" customHeight="1" x14ac:dyDescent="0.25"/>
    <row r="1026" ht="15" customHeight="1" x14ac:dyDescent="0.25"/>
    <row r="1028" ht="15" customHeight="1" x14ac:dyDescent="0.25"/>
    <row r="1030" ht="15" customHeight="1" x14ac:dyDescent="0.25"/>
    <row r="1032" ht="15" customHeight="1" x14ac:dyDescent="0.25"/>
    <row r="1034" ht="15" customHeight="1" x14ac:dyDescent="0.25"/>
    <row r="1036" ht="15" customHeight="1" x14ac:dyDescent="0.25"/>
    <row r="1038" ht="15" customHeight="1" x14ac:dyDescent="0.25"/>
    <row r="1040" ht="15" customHeight="1" x14ac:dyDescent="0.25"/>
    <row r="1042" ht="15" customHeight="1" x14ac:dyDescent="0.25"/>
    <row r="1044" ht="15" customHeight="1" x14ac:dyDescent="0.25"/>
    <row r="1046" ht="15" customHeight="1" x14ac:dyDescent="0.25"/>
    <row r="1048" ht="15" customHeight="1" x14ac:dyDescent="0.25"/>
    <row r="1050" ht="15" customHeight="1" x14ac:dyDescent="0.25"/>
    <row r="1052" ht="15" customHeight="1" x14ac:dyDescent="0.25"/>
    <row r="1054" ht="15" customHeight="1" x14ac:dyDescent="0.25"/>
    <row r="1056" ht="15" customHeight="1" x14ac:dyDescent="0.25"/>
    <row r="1058" ht="15" customHeight="1" x14ac:dyDescent="0.25"/>
    <row r="1060" ht="15" customHeight="1" x14ac:dyDescent="0.25"/>
    <row r="1062" ht="15" customHeight="1" x14ac:dyDescent="0.25"/>
    <row r="1064" ht="15" customHeight="1" x14ac:dyDescent="0.25"/>
    <row r="1066" ht="15" customHeight="1" x14ac:dyDescent="0.25"/>
    <row r="1068" ht="15" customHeight="1" x14ac:dyDescent="0.25"/>
    <row r="1070" ht="15" customHeight="1" x14ac:dyDescent="0.25"/>
    <row r="1072" ht="15" customHeight="1" x14ac:dyDescent="0.25"/>
    <row r="1074" ht="15" customHeight="1" x14ac:dyDescent="0.25"/>
    <row r="1076" ht="15" customHeight="1" x14ac:dyDescent="0.25"/>
    <row r="1078" ht="15" customHeight="1" x14ac:dyDescent="0.25"/>
    <row r="1080" ht="15" customHeight="1" x14ac:dyDescent="0.25"/>
    <row r="1082" ht="15" customHeight="1" x14ac:dyDescent="0.25"/>
    <row r="1084" ht="15" customHeight="1" x14ac:dyDescent="0.25"/>
    <row r="1086" ht="15" customHeight="1" x14ac:dyDescent="0.25"/>
    <row r="1088" ht="15" customHeight="1" x14ac:dyDescent="0.25"/>
    <row r="1090" ht="15" customHeight="1" x14ac:dyDescent="0.25"/>
    <row r="1092" ht="15" customHeight="1" x14ac:dyDescent="0.25"/>
    <row r="1094" ht="15" customHeight="1" x14ac:dyDescent="0.25"/>
    <row r="1096" ht="15" customHeight="1" x14ac:dyDescent="0.25"/>
    <row r="1098" ht="15" customHeight="1" x14ac:dyDescent="0.25"/>
    <row r="1100" ht="15" customHeight="1" x14ac:dyDescent="0.25"/>
    <row r="1102" ht="15" customHeight="1" x14ac:dyDescent="0.25"/>
    <row r="1104" ht="15" customHeight="1" x14ac:dyDescent="0.25"/>
    <row r="1106" ht="15" customHeight="1" x14ac:dyDescent="0.25"/>
    <row r="1108" ht="15" customHeight="1" x14ac:dyDescent="0.25"/>
    <row r="1110" ht="15" customHeight="1" x14ac:dyDescent="0.25"/>
    <row r="1112" ht="15" customHeight="1" x14ac:dyDescent="0.25"/>
    <row r="1114" ht="15" customHeight="1" x14ac:dyDescent="0.25"/>
    <row r="1116" ht="15" customHeight="1" x14ac:dyDescent="0.25"/>
    <row r="1118" ht="15" customHeight="1" x14ac:dyDescent="0.25"/>
    <row r="1120" ht="15" customHeight="1" x14ac:dyDescent="0.25"/>
    <row r="1122" ht="15" customHeight="1" x14ac:dyDescent="0.25"/>
    <row r="1124" ht="15" customHeight="1" x14ac:dyDescent="0.25"/>
    <row r="1126" ht="15" customHeight="1" x14ac:dyDescent="0.25"/>
    <row r="1128" ht="15" customHeight="1" x14ac:dyDescent="0.25"/>
    <row r="1130" ht="15" customHeight="1" x14ac:dyDescent="0.25"/>
    <row r="1132" ht="15" customHeight="1" x14ac:dyDescent="0.25"/>
    <row r="1134" ht="15" customHeight="1" x14ac:dyDescent="0.25"/>
    <row r="1136" ht="15" customHeight="1" x14ac:dyDescent="0.25"/>
    <row r="1138" ht="15" customHeight="1" x14ac:dyDescent="0.25"/>
    <row r="1140" ht="15" customHeight="1" x14ac:dyDescent="0.25"/>
    <row r="1142" ht="15" customHeight="1" x14ac:dyDescent="0.25"/>
    <row r="1144" ht="15" customHeight="1" x14ac:dyDescent="0.25"/>
    <row r="1146" ht="15" customHeight="1" x14ac:dyDescent="0.25"/>
    <row r="1148" ht="15" customHeight="1" x14ac:dyDescent="0.25"/>
    <row r="1150" ht="15" customHeight="1" x14ac:dyDescent="0.25"/>
    <row r="1152" ht="15" customHeight="1" x14ac:dyDescent="0.25"/>
    <row r="1154" ht="15" customHeight="1" x14ac:dyDescent="0.25"/>
    <row r="1156" ht="15" customHeight="1" x14ac:dyDescent="0.25"/>
    <row r="1158" ht="15" customHeight="1" x14ac:dyDescent="0.25"/>
    <row r="1160" ht="15" customHeight="1" x14ac:dyDescent="0.25"/>
    <row r="1162" ht="15" customHeight="1" x14ac:dyDescent="0.25"/>
    <row r="1164" ht="15" customHeight="1" x14ac:dyDescent="0.25"/>
    <row r="1166" ht="15" customHeight="1" x14ac:dyDescent="0.25"/>
    <row r="1168" ht="15" customHeight="1" x14ac:dyDescent="0.25"/>
    <row r="1170" ht="15" customHeight="1" x14ac:dyDescent="0.25"/>
    <row r="1172" ht="15" customHeight="1" x14ac:dyDescent="0.25"/>
    <row r="1174" ht="15" customHeight="1" x14ac:dyDescent="0.25"/>
    <row r="1176" ht="15" customHeight="1" x14ac:dyDescent="0.25"/>
    <row r="1178" ht="15" customHeight="1" x14ac:dyDescent="0.25"/>
    <row r="1180" ht="15" customHeight="1" x14ac:dyDescent="0.25"/>
    <row r="1182" ht="15" customHeight="1" x14ac:dyDescent="0.25"/>
    <row r="1184" ht="15" customHeight="1" x14ac:dyDescent="0.25"/>
    <row r="1186" ht="15" customHeight="1" x14ac:dyDescent="0.25"/>
    <row r="1188" ht="15" customHeight="1" x14ac:dyDescent="0.25"/>
    <row r="1190" ht="15" customHeight="1" x14ac:dyDescent="0.25"/>
    <row r="1192" ht="15" customHeight="1" x14ac:dyDescent="0.25"/>
    <row r="1194" ht="15" customHeight="1" x14ac:dyDescent="0.25"/>
    <row r="1196" ht="15" customHeight="1" x14ac:dyDescent="0.25"/>
    <row r="1198" ht="15" customHeight="1" x14ac:dyDescent="0.25"/>
    <row r="1200" ht="15" customHeight="1" x14ac:dyDescent="0.25"/>
    <row r="1202" ht="15" customHeight="1" x14ac:dyDescent="0.25"/>
    <row r="1204" ht="15" customHeight="1" x14ac:dyDescent="0.25"/>
    <row r="1206" ht="15" customHeight="1" x14ac:dyDescent="0.25"/>
    <row r="1208" ht="15" customHeight="1" x14ac:dyDescent="0.25"/>
    <row r="1210" ht="15" customHeight="1" x14ac:dyDescent="0.25"/>
    <row r="1212" ht="15" customHeight="1" x14ac:dyDescent="0.25"/>
    <row r="1214" ht="15" customHeight="1" x14ac:dyDescent="0.25"/>
    <row r="1216" ht="15" customHeight="1" x14ac:dyDescent="0.25"/>
    <row r="1218" ht="15" customHeight="1" x14ac:dyDescent="0.25"/>
    <row r="1220" ht="15" customHeight="1" x14ac:dyDescent="0.25"/>
    <row r="1222" ht="15" customHeight="1" x14ac:dyDescent="0.25"/>
    <row r="1224" ht="15" customHeight="1" x14ac:dyDescent="0.25"/>
    <row r="1226" ht="15" customHeight="1" x14ac:dyDescent="0.25"/>
    <row r="1228" ht="15" customHeight="1" x14ac:dyDescent="0.25"/>
    <row r="1230" ht="15" customHeight="1" x14ac:dyDescent="0.25"/>
    <row r="1232" ht="15" customHeight="1" x14ac:dyDescent="0.25"/>
    <row r="1234" ht="15" customHeight="1" x14ac:dyDescent="0.25"/>
    <row r="1236" ht="15" customHeight="1" x14ac:dyDescent="0.25"/>
    <row r="1238" ht="15" customHeight="1" x14ac:dyDescent="0.25"/>
    <row r="1240" ht="15" customHeight="1" x14ac:dyDescent="0.25"/>
    <row r="1242" ht="15" customHeight="1" x14ac:dyDescent="0.25"/>
    <row r="1244" ht="15" customHeight="1" x14ac:dyDescent="0.25"/>
    <row r="1246" ht="15" customHeight="1" x14ac:dyDescent="0.25"/>
    <row r="1248" ht="15" customHeight="1" x14ac:dyDescent="0.25"/>
    <row r="1250" ht="15" customHeight="1" x14ac:dyDescent="0.25"/>
    <row r="1252" ht="15" customHeight="1" x14ac:dyDescent="0.25"/>
    <row r="1254" ht="15" customHeight="1" x14ac:dyDescent="0.25"/>
    <row r="1256" ht="15" customHeight="1" x14ac:dyDescent="0.25"/>
    <row r="1258" ht="15" customHeight="1" x14ac:dyDescent="0.25"/>
    <row r="1260" ht="15" customHeight="1" x14ac:dyDescent="0.25"/>
    <row r="1262" ht="15" customHeight="1" x14ac:dyDescent="0.25"/>
    <row r="1264" ht="15" customHeight="1" x14ac:dyDescent="0.25"/>
    <row r="1266" ht="15" customHeight="1" x14ac:dyDescent="0.25"/>
    <row r="1268" ht="15" customHeight="1" x14ac:dyDescent="0.25"/>
    <row r="1270" ht="15" customHeight="1" x14ac:dyDescent="0.25"/>
    <row r="1272" ht="15" customHeight="1" x14ac:dyDescent="0.25"/>
    <row r="1274" ht="15" customHeight="1" x14ac:dyDescent="0.25"/>
    <row r="1276" ht="15" customHeight="1" x14ac:dyDescent="0.25"/>
    <row r="1278" ht="15" customHeight="1" x14ac:dyDescent="0.25"/>
    <row r="1280" ht="15" customHeight="1" x14ac:dyDescent="0.25"/>
    <row r="1282" ht="15" customHeight="1" x14ac:dyDescent="0.25"/>
    <row r="1284" ht="15" customHeight="1" x14ac:dyDescent="0.25"/>
    <row r="1286" ht="15" customHeight="1" x14ac:dyDescent="0.25"/>
    <row r="1288" ht="15" customHeight="1" x14ac:dyDescent="0.25"/>
    <row r="1290" ht="15" customHeight="1" x14ac:dyDescent="0.25"/>
    <row r="1292" ht="15" customHeight="1" x14ac:dyDescent="0.25"/>
    <row r="1294" ht="15" customHeight="1" x14ac:dyDescent="0.25"/>
    <row r="1296" ht="15" customHeight="1" x14ac:dyDescent="0.25"/>
    <row r="1298" ht="15" customHeight="1" x14ac:dyDescent="0.25"/>
    <row r="1300" ht="15" customHeight="1" x14ac:dyDescent="0.25"/>
    <row r="1302" ht="15" customHeight="1" x14ac:dyDescent="0.25"/>
    <row r="1304" ht="15" customHeight="1" x14ac:dyDescent="0.25"/>
    <row r="1306" ht="15" customHeight="1" x14ac:dyDescent="0.25"/>
    <row r="1308" ht="15" customHeight="1" x14ac:dyDescent="0.25"/>
    <row r="1310" ht="15" customHeight="1" x14ac:dyDescent="0.25"/>
    <row r="1312" ht="15" customHeight="1" x14ac:dyDescent="0.25"/>
    <row r="1314" ht="15" customHeight="1" x14ac:dyDescent="0.25"/>
    <row r="1316" ht="15" customHeight="1" x14ac:dyDescent="0.25"/>
    <row r="1318" ht="15" customHeight="1" x14ac:dyDescent="0.25"/>
    <row r="1320" ht="15" customHeight="1" x14ac:dyDescent="0.25"/>
    <row r="1322" ht="15" customHeight="1" x14ac:dyDescent="0.25"/>
    <row r="1324" ht="15" customHeight="1" x14ac:dyDescent="0.25"/>
    <row r="1326" ht="15" customHeight="1" x14ac:dyDescent="0.25"/>
    <row r="1328" ht="15" customHeight="1" x14ac:dyDescent="0.25"/>
    <row r="1330" ht="15" customHeight="1" x14ac:dyDescent="0.25"/>
    <row r="1332" ht="15" customHeight="1" x14ac:dyDescent="0.25"/>
    <row r="1334" ht="15" customHeight="1" x14ac:dyDescent="0.25"/>
    <row r="1336" ht="15" customHeight="1" x14ac:dyDescent="0.25"/>
    <row r="1338" ht="15" customHeight="1" x14ac:dyDescent="0.25"/>
    <row r="1340" ht="15" customHeight="1" x14ac:dyDescent="0.25"/>
    <row r="1342" ht="15" customHeight="1" x14ac:dyDescent="0.25"/>
    <row r="1344" ht="15" customHeight="1" x14ac:dyDescent="0.25"/>
    <row r="1346" ht="15" customHeight="1" x14ac:dyDescent="0.25"/>
    <row r="1348" ht="15" customHeight="1" x14ac:dyDescent="0.25"/>
    <row r="1350" ht="15" customHeight="1" x14ac:dyDescent="0.25"/>
    <row r="1352" ht="15" customHeight="1" x14ac:dyDescent="0.25"/>
    <row r="1354" ht="15" customHeight="1" x14ac:dyDescent="0.25"/>
    <row r="1356" ht="15" customHeight="1" x14ac:dyDescent="0.25"/>
    <row r="1358" ht="15" customHeight="1" x14ac:dyDescent="0.25"/>
    <row r="1360" ht="15" customHeight="1" x14ac:dyDescent="0.25"/>
    <row r="1362" ht="15" customHeight="1" x14ac:dyDescent="0.25"/>
    <row r="1364" ht="15" customHeight="1" x14ac:dyDescent="0.25"/>
    <row r="1366" ht="15" customHeight="1" x14ac:dyDescent="0.25"/>
    <row r="1368" ht="15" customHeight="1" x14ac:dyDescent="0.25"/>
    <row r="1370" ht="15" customHeight="1" x14ac:dyDescent="0.25"/>
    <row r="1372" ht="15" customHeight="1" x14ac:dyDescent="0.25"/>
    <row r="1374" ht="15" customHeight="1" x14ac:dyDescent="0.25"/>
    <row r="1376" ht="15" customHeight="1" x14ac:dyDescent="0.25"/>
    <row r="1378" ht="15" customHeight="1" x14ac:dyDescent="0.25"/>
    <row r="1380" ht="15" customHeight="1" x14ac:dyDescent="0.25"/>
    <row r="1382" ht="15" customHeight="1" x14ac:dyDescent="0.25"/>
    <row r="1384" ht="15" customHeight="1" x14ac:dyDescent="0.25"/>
    <row r="1386" ht="15" customHeight="1" x14ac:dyDescent="0.25"/>
    <row r="1388" ht="15" customHeight="1" x14ac:dyDescent="0.25"/>
    <row r="1390" ht="15" customHeight="1" x14ac:dyDescent="0.25"/>
    <row r="1392" ht="15" customHeight="1" x14ac:dyDescent="0.25"/>
    <row r="1394" ht="15" customHeight="1" x14ac:dyDescent="0.25"/>
    <row r="1396" ht="15" customHeight="1" x14ac:dyDescent="0.25"/>
    <row r="1398" ht="15" customHeight="1" x14ac:dyDescent="0.25"/>
    <row r="1400" ht="15" customHeight="1" x14ac:dyDescent="0.25"/>
    <row r="1402" ht="15" customHeight="1" x14ac:dyDescent="0.25"/>
    <row r="1404" ht="15" customHeight="1" x14ac:dyDescent="0.25"/>
    <row r="1406" ht="15" customHeight="1" x14ac:dyDescent="0.25"/>
    <row r="1408" ht="15" customHeight="1" x14ac:dyDescent="0.25"/>
    <row r="1410" ht="15" customHeight="1" x14ac:dyDescent="0.25"/>
    <row r="1412" ht="15" customHeight="1" x14ac:dyDescent="0.25"/>
    <row r="1414" ht="15" customHeight="1" x14ac:dyDescent="0.25"/>
    <row r="1416" ht="15" customHeight="1" x14ac:dyDescent="0.25"/>
    <row r="1418" ht="15" customHeight="1" x14ac:dyDescent="0.25"/>
    <row r="1420" ht="15" customHeight="1" x14ac:dyDescent="0.25"/>
    <row r="1422" ht="15" customHeight="1" x14ac:dyDescent="0.25"/>
    <row r="1424" ht="15" customHeight="1" x14ac:dyDescent="0.25"/>
    <row r="1426" ht="15" customHeight="1" x14ac:dyDescent="0.25"/>
    <row r="1428" ht="15" customHeight="1" x14ac:dyDescent="0.25"/>
    <row r="1430" ht="15" customHeight="1" x14ac:dyDescent="0.25"/>
    <row r="1432" ht="15" customHeight="1" x14ac:dyDescent="0.25"/>
    <row r="1434" ht="15" customHeight="1" x14ac:dyDescent="0.25"/>
    <row r="1436" ht="15" customHeight="1" x14ac:dyDescent="0.25"/>
    <row r="1438" ht="15" customHeight="1" x14ac:dyDescent="0.25"/>
    <row r="1440" ht="15" customHeight="1" x14ac:dyDescent="0.25"/>
    <row r="1442" ht="15" customHeight="1" x14ac:dyDescent="0.25"/>
    <row r="1444" ht="15" customHeight="1" x14ac:dyDescent="0.25"/>
    <row r="1446" ht="15" customHeight="1" x14ac:dyDescent="0.25"/>
    <row r="1448" ht="15" customHeight="1" x14ac:dyDescent="0.25"/>
    <row r="1450" ht="15" customHeight="1" x14ac:dyDescent="0.25"/>
    <row r="1452" ht="15" customHeight="1" x14ac:dyDescent="0.25"/>
    <row r="1454" ht="15" customHeight="1" x14ac:dyDescent="0.25"/>
    <row r="1456" ht="15" customHeight="1" x14ac:dyDescent="0.25"/>
    <row r="1458" ht="15" customHeight="1" x14ac:dyDescent="0.25"/>
    <row r="1460" ht="15" customHeight="1" x14ac:dyDescent="0.25"/>
    <row r="1462" ht="15" customHeight="1" x14ac:dyDescent="0.25"/>
    <row r="1464" ht="15" customHeight="1" x14ac:dyDescent="0.25"/>
    <row r="1466" ht="15" customHeight="1" x14ac:dyDescent="0.25"/>
    <row r="1468" ht="15" customHeight="1" x14ac:dyDescent="0.25"/>
    <row r="1470" ht="15" customHeight="1" x14ac:dyDescent="0.25"/>
    <row r="1472" ht="15" customHeight="1" x14ac:dyDescent="0.25"/>
    <row r="1474" ht="15" customHeight="1" x14ac:dyDescent="0.25"/>
    <row r="1476" ht="15" customHeight="1" x14ac:dyDescent="0.25"/>
    <row r="1478" ht="15" customHeight="1" x14ac:dyDescent="0.25"/>
    <row r="1480" ht="15" customHeight="1" x14ac:dyDescent="0.25"/>
    <row r="1482" ht="15" customHeight="1" x14ac:dyDescent="0.25"/>
    <row r="1484" ht="15" customHeight="1" x14ac:dyDescent="0.25"/>
    <row r="1486" ht="15" customHeight="1" x14ac:dyDescent="0.25"/>
    <row r="1488" ht="15" customHeight="1" x14ac:dyDescent="0.25"/>
    <row r="1490" ht="15" customHeight="1" x14ac:dyDescent="0.25"/>
    <row r="1492" ht="15" customHeight="1" x14ac:dyDescent="0.25"/>
    <row r="1494" ht="15" customHeight="1" x14ac:dyDescent="0.25"/>
    <row r="1496" ht="15" customHeight="1" x14ac:dyDescent="0.25"/>
    <row r="1498" ht="15" customHeight="1" x14ac:dyDescent="0.25"/>
    <row r="1500" ht="15" customHeight="1" x14ac:dyDescent="0.25"/>
    <row r="1502" ht="15" customHeight="1" x14ac:dyDescent="0.25"/>
    <row r="1504" ht="15" customHeight="1" x14ac:dyDescent="0.25"/>
    <row r="1506" ht="15" customHeight="1" x14ac:dyDescent="0.25"/>
    <row r="1508" ht="15" customHeight="1" x14ac:dyDescent="0.25"/>
    <row r="1510" ht="15" customHeight="1" x14ac:dyDescent="0.25"/>
    <row r="1512" ht="15" customHeight="1" x14ac:dyDescent="0.25"/>
    <row r="1514" ht="15" customHeight="1" x14ac:dyDescent="0.25"/>
    <row r="1516" ht="15" customHeight="1" x14ac:dyDescent="0.25"/>
    <row r="1518" ht="15" customHeight="1" x14ac:dyDescent="0.25"/>
    <row r="1520" ht="15" customHeight="1" x14ac:dyDescent="0.25"/>
    <row r="1522" ht="15" customHeight="1" x14ac:dyDescent="0.25"/>
    <row r="1524" ht="15" customHeight="1" x14ac:dyDescent="0.25"/>
    <row r="1526" ht="15" customHeight="1" x14ac:dyDescent="0.25"/>
    <row r="1528" ht="15" customHeight="1" x14ac:dyDescent="0.25"/>
    <row r="1530" ht="15" customHeight="1" x14ac:dyDescent="0.25"/>
    <row r="1532" ht="15" customHeight="1" x14ac:dyDescent="0.25"/>
    <row r="1534" ht="15" customHeight="1" x14ac:dyDescent="0.25"/>
    <row r="1536" ht="15" customHeight="1" x14ac:dyDescent="0.25"/>
    <row r="1538" ht="15" customHeight="1" x14ac:dyDescent="0.25"/>
    <row r="1540" ht="15" customHeight="1" x14ac:dyDescent="0.25"/>
    <row r="1542" ht="15" customHeight="1" x14ac:dyDescent="0.25"/>
    <row r="1544" ht="15" customHeight="1" x14ac:dyDescent="0.25"/>
    <row r="1546" ht="15" customHeight="1" x14ac:dyDescent="0.25"/>
    <row r="1548" ht="15" customHeight="1" x14ac:dyDescent="0.25"/>
    <row r="1550" ht="15" customHeight="1" x14ac:dyDescent="0.25"/>
    <row r="1552" ht="15" customHeight="1" x14ac:dyDescent="0.25"/>
    <row r="1554" ht="15" customHeight="1" x14ac:dyDescent="0.25"/>
    <row r="1556" ht="15" customHeight="1" x14ac:dyDescent="0.25"/>
    <row r="1558" ht="15" customHeight="1" x14ac:dyDescent="0.25"/>
    <row r="1560" ht="15" customHeight="1" x14ac:dyDescent="0.25"/>
    <row r="1562" ht="15" customHeight="1" x14ac:dyDescent="0.25"/>
    <row r="1564" ht="15" customHeight="1" x14ac:dyDescent="0.25"/>
    <row r="1566" ht="15" customHeight="1" x14ac:dyDescent="0.25"/>
    <row r="1568" ht="15" customHeight="1" x14ac:dyDescent="0.25"/>
    <row r="1570" ht="15" customHeight="1" x14ac:dyDescent="0.25"/>
    <row r="1572" ht="15" customHeight="1" x14ac:dyDescent="0.25"/>
    <row r="1574" ht="15" customHeight="1" x14ac:dyDescent="0.25"/>
    <row r="1576" ht="15" customHeight="1" x14ac:dyDescent="0.25"/>
    <row r="1578" ht="15" customHeight="1" x14ac:dyDescent="0.25"/>
    <row r="1580" ht="15" customHeight="1" x14ac:dyDescent="0.25"/>
    <row r="1582" ht="15" customHeight="1" x14ac:dyDescent="0.25"/>
    <row r="1584" ht="15" customHeight="1" x14ac:dyDescent="0.25"/>
    <row r="1586" ht="15" customHeight="1" x14ac:dyDescent="0.25"/>
    <row r="1588" ht="15" customHeight="1" x14ac:dyDescent="0.25"/>
    <row r="1590" ht="15" customHeight="1" x14ac:dyDescent="0.25"/>
    <row r="1592" ht="15" customHeight="1" x14ac:dyDescent="0.25"/>
    <row r="1594" ht="15" customHeight="1" x14ac:dyDescent="0.25"/>
    <row r="1596" ht="15" customHeight="1" x14ac:dyDescent="0.25"/>
    <row r="1598" ht="15" customHeight="1" x14ac:dyDescent="0.25"/>
    <row r="1600" ht="15" customHeight="1" x14ac:dyDescent="0.25"/>
    <row r="1602" ht="15" customHeight="1" x14ac:dyDescent="0.25"/>
    <row r="1604" ht="15" customHeight="1" x14ac:dyDescent="0.25"/>
    <row r="1606" ht="15" customHeight="1" x14ac:dyDescent="0.25"/>
    <row r="1608" ht="15" customHeight="1" x14ac:dyDescent="0.25"/>
    <row r="1610" ht="15" customHeight="1" x14ac:dyDescent="0.25"/>
    <row r="1612" ht="15" customHeight="1" x14ac:dyDescent="0.25"/>
    <row r="1614" ht="15" customHeight="1" x14ac:dyDescent="0.25"/>
    <row r="1616" ht="15" customHeight="1" x14ac:dyDescent="0.25"/>
    <row r="1618" ht="15" customHeight="1" x14ac:dyDescent="0.25"/>
    <row r="1620" ht="15" customHeight="1" x14ac:dyDescent="0.25"/>
    <row r="1622" ht="15" customHeight="1" x14ac:dyDescent="0.25"/>
    <row r="1624" ht="15" customHeight="1" x14ac:dyDescent="0.25"/>
    <row r="1626" ht="15" customHeight="1" x14ac:dyDescent="0.25"/>
    <row r="1628" ht="15" customHeight="1" x14ac:dyDescent="0.25"/>
    <row r="1630" ht="15" customHeight="1" x14ac:dyDescent="0.25"/>
    <row r="1632" ht="15" customHeight="1" x14ac:dyDescent="0.25"/>
    <row r="1634" ht="15" customHeight="1" x14ac:dyDescent="0.25"/>
    <row r="1636" ht="15" customHeight="1" x14ac:dyDescent="0.25"/>
    <row r="1638" ht="15" customHeight="1" x14ac:dyDescent="0.25"/>
    <row r="1640" ht="15" customHeight="1" x14ac:dyDescent="0.25"/>
    <row r="1642" ht="15" customHeight="1" x14ac:dyDescent="0.25"/>
    <row r="1644" ht="15" customHeight="1" x14ac:dyDescent="0.25"/>
    <row r="1646" ht="15" customHeight="1" x14ac:dyDescent="0.25"/>
    <row r="1648" ht="15" customHeight="1" x14ac:dyDescent="0.25"/>
    <row r="1650" ht="15" customHeight="1" x14ac:dyDescent="0.25"/>
    <row r="1652" ht="15" customHeight="1" x14ac:dyDescent="0.25"/>
    <row r="1654" ht="15" customHeight="1" x14ac:dyDescent="0.25"/>
    <row r="1656" ht="15" customHeight="1" x14ac:dyDescent="0.25"/>
    <row r="1658" ht="15" customHeight="1" x14ac:dyDescent="0.25"/>
    <row r="1660" ht="15" customHeight="1" x14ac:dyDescent="0.25"/>
    <row r="1662" ht="15" customHeight="1" x14ac:dyDescent="0.25"/>
    <row r="1664" ht="15" customHeight="1" x14ac:dyDescent="0.25"/>
    <row r="1666" ht="15" customHeight="1" x14ac:dyDescent="0.25"/>
    <row r="1668" ht="15" customHeight="1" x14ac:dyDescent="0.25"/>
    <row r="1670" ht="15" customHeight="1" x14ac:dyDescent="0.25"/>
    <row r="1672" ht="15" customHeight="1" x14ac:dyDescent="0.25"/>
    <row r="1674" ht="15" customHeight="1" x14ac:dyDescent="0.25"/>
    <row r="1676" ht="15" customHeight="1" x14ac:dyDescent="0.25"/>
    <row r="1678" ht="15" customHeight="1" x14ac:dyDescent="0.25"/>
    <row r="1680" ht="15" customHeight="1" x14ac:dyDescent="0.25"/>
    <row r="1682" ht="15" customHeight="1" x14ac:dyDescent="0.25"/>
    <row r="1684" ht="15" customHeight="1" x14ac:dyDescent="0.25"/>
    <row r="1686" ht="15" customHeight="1" x14ac:dyDescent="0.25"/>
    <row r="1688" ht="15" customHeight="1" x14ac:dyDescent="0.25"/>
    <row r="1690" ht="15" customHeight="1" x14ac:dyDescent="0.25"/>
    <row r="1692" ht="15" customHeight="1" x14ac:dyDescent="0.25"/>
    <row r="1694" ht="15" customHeight="1" x14ac:dyDescent="0.25"/>
    <row r="1696" ht="15" customHeight="1" x14ac:dyDescent="0.25"/>
    <row r="1698" ht="15" customHeight="1" x14ac:dyDescent="0.25"/>
    <row r="1700" ht="15" customHeight="1" x14ac:dyDescent="0.25"/>
    <row r="1702" ht="15" customHeight="1" x14ac:dyDescent="0.25"/>
    <row r="1704" ht="15" customHeight="1" x14ac:dyDescent="0.25"/>
    <row r="1706" ht="15" customHeight="1" x14ac:dyDescent="0.25"/>
    <row r="1708" ht="15" customHeight="1" x14ac:dyDescent="0.25"/>
    <row r="1710" ht="15" customHeight="1" x14ac:dyDescent="0.25"/>
    <row r="1712" ht="15" customHeight="1" x14ac:dyDescent="0.25"/>
    <row r="1714" ht="15" customHeight="1" x14ac:dyDescent="0.25"/>
    <row r="1716" ht="15" customHeight="1" x14ac:dyDescent="0.25"/>
    <row r="1718" ht="15" customHeight="1" x14ac:dyDescent="0.25"/>
    <row r="1720" ht="15" customHeight="1" x14ac:dyDescent="0.25"/>
    <row r="1722" ht="15" customHeight="1" x14ac:dyDescent="0.25"/>
    <row r="1724" ht="15" customHeight="1" x14ac:dyDescent="0.25"/>
    <row r="1726" ht="15" customHeight="1" x14ac:dyDescent="0.25"/>
    <row r="1728" ht="15" customHeight="1" x14ac:dyDescent="0.25"/>
    <row r="1730" ht="15" customHeight="1" x14ac:dyDescent="0.25"/>
    <row r="1732" ht="15" customHeight="1" x14ac:dyDescent="0.25"/>
    <row r="1734" ht="15" customHeight="1" x14ac:dyDescent="0.25"/>
    <row r="1736" ht="15" customHeight="1" x14ac:dyDescent="0.25"/>
    <row r="1738" ht="15" customHeight="1" x14ac:dyDescent="0.25"/>
    <row r="1740" ht="15" customHeight="1" x14ac:dyDescent="0.25"/>
    <row r="1742" ht="15" customHeight="1" x14ac:dyDescent="0.25"/>
    <row r="1744" ht="15" customHeight="1" x14ac:dyDescent="0.25"/>
    <row r="1746" ht="15" customHeight="1" x14ac:dyDescent="0.25"/>
    <row r="1748" ht="15" customHeight="1" x14ac:dyDescent="0.25"/>
    <row r="1750" ht="15" customHeight="1" x14ac:dyDescent="0.25"/>
    <row r="1752" ht="15" customHeight="1" x14ac:dyDescent="0.25"/>
    <row r="1754" ht="15" customHeight="1" x14ac:dyDescent="0.25"/>
    <row r="1756" ht="15" customHeight="1" x14ac:dyDescent="0.25"/>
    <row r="1758" ht="15" customHeight="1" x14ac:dyDescent="0.25"/>
    <row r="1760" ht="15" customHeight="1" x14ac:dyDescent="0.25"/>
    <row r="1762" ht="15" customHeight="1" x14ac:dyDescent="0.25"/>
    <row r="1764" ht="15" customHeight="1" x14ac:dyDescent="0.25"/>
    <row r="1766" ht="15" customHeight="1" x14ac:dyDescent="0.25"/>
    <row r="1768" ht="15" customHeight="1" x14ac:dyDescent="0.25"/>
    <row r="1770" ht="15" customHeight="1" x14ac:dyDescent="0.25"/>
    <row r="1772" ht="15" customHeight="1" x14ac:dyDescent="0.25"/>
    <row r="1774" ht="15" customHeight="1" x14ac:dyDescent="0.25"/>
    <row r="1776" ht="15" customHeight="1" x14ac:dyDescent="0.25"/>
    <row r="1778" ht="15" customHeight="1" x14ac:dyDescent="0.25"/>
    <row r="1780" ht="15" customHeight="1" x14ac:dyDescent="0.25"/>
    <row r="1782" ht="15" customHeight="1" x14ac:dyDescent="0.25"/>
    <row r="1784" ht="15" customHeight="1" x14ac:dyDescent="0.25"/>
    <row r="1786" ht="15" customHeight="1" x14ac:dyDescent="0.25"/>
    <row r="1788" ht="15" customHeight="1" x14ac:dyDescent="0.25"/>
    <row r="1790" ht="15" customHeight="1" x14ac:dyDescent="0.25"/>
    <row r="1792" ht="15" customHeight="1" x14ac:dyDescent="0.25"/>
    <row r="1794" ht="15" customHeight="1" x14ac:dyDescent="0.25"/>
    <row r="1796" ht="15" customHeight="1" x14ac:dyDescent="0.25"/>
    <row r="1798" ht="15" customHeight="1" x14ac:dyDescent="0.25"/>
    <row r="1800" ht="15" customHeight="1" x14ac:dyDescent="0.25"/>
    <row r="1802" ht="15" customHeight="1" x14ac:dyDescent="0.25"/>
    <row r="1804" ht="15" customHeight="1" x14ac:dyDescent="0.25"/>
    <row r="1806" ht="15" customHeight="1" x14ac:dyDescent="0.25"/>
    <row r="1808" ht="15" customHeight="1" x14ac:dyDescent="0.25"/>
    <row r="1810" ht="15" customHeight="1" x14ac:dyDescent="0.25"/>
    <row r="1812" ht="15" customHeight="1" x14ac:dyDescent="0.25"/>
    <row r="1814" ht="15" customHeight="1" x14ac:dyDescent="0.25"/>
    <row r="1816" ht="15" customHeight="1" x14ac:dyDescent="0.25"/>
    <row r="1818" ht="15" customHeight="1" x14ac:dyDescent="0.25"/>
    <row r="1820" ht="15" customHeight="1" x14ac:dyDescent="0.25"/>
    <row r="1822" ht="15" customHeight="1" x14ac:dyDescent="0.25"/>
    <row r="1824" ht="15" customHeight="1" x14ac:dyDescent="0.25"/>
    <row r="1826" ht="15" customHeight="1" x14ac:dyDescent="0.25"/>
    <row r="1828" ht="15" customHeight="1" x14ac:dyDescent="0.25"/>
    <row r="1830" ht="15" customHeight="1" x14ac:dyDescent="0.25"/>
    <row r="1832" ht="15" customHeight="1" x14ac:dyDescent="0.25"/>
    <row r="1834" ht="15" customHeight="1" x14ac:dyDescent="0.25"/>
    <row r="1836" ht="15" customHeight="1" x14ac:dyDescent="0.25"/>
    <row r="1838" ht="15" customHeight="1" x14ac:dyDescent="0.25"/>
    <row r="1840" ht="15" customHeight="1" x14ac:dyDescent="0.25"/>
    <row r="1842" ht="15" customHeight="1" x14ac:dyDescent="0.25"/>
    <row r="1844" ht="15" customHeight="1" x14ac:dyDescent="0.25"/>
    <row r="1846" ht="15" customHeight="1" x14ac:dyDescent="0.25"/>
    <row r="1848" ht="15" customHeight="1" x14ac:dyDescent="0.25"/>
    <row r="1850" ht="15" customHeight="1" x14ac:dyDescent="0.25"/>
    <row r="1852" ht="15" customHeight="1" x14ac:dyDescent="0.25"/>
    <row r="1854" ht="15" customHeight="1" x14ac:dyDescent="0.25"/>
    <row r="1856" ht="15" customHeight="1" x14ac:dyDescent="0.25"/>
    <row r="1858" ht="15" customHeight="1" x14ac:dyDescent="0.25"/>
    <row r="1860" ht="15" customHeight="1" x14ac:dyDescent="0.25"/>
    <row r="1862" ht="15" customHeight="1" x14ac:dyDescent="0.25"/>
    <row r="1864" ht="15" customHeight="1" x14ac:dyDescent="0.25"/>
    <row r="1866" ht="15" customHeight="1" x14ac:dyDescent="0.25"/>
    <row r="1868" ht="15" customHeight="1" x14ac:dyDescent="0.25"/>
    <row r="1870" ht="15" customHeight="1" x14ac:dyDescent="0.25"/>
    <row r="1872" ht="15" customHeight="1" x14ac:dyDescent="0.25"/>
    <row r="1874" ht="15" customHeight="1" x14ac:dyDescent="0.25"/>
    <row r="1876" ht="15" customHeight="1" x14ac:dyDescent="0.25"/>
    <row r="1878" ht="15" customHeight="1" x14ac:dyDescent="0.25"/>
    <row r="1880" ht="15" customHeight="1" x14ac:dyDescent="0.25"/>
    <row r="1882" ht="15" customHeight="1" x14ac:dyDescent="0.25"/>
    <row r="1884" ht="15" customHeight="1" x14ac:dyDescent="0.25"/>
    <row r="1886" ht="15" customHeight="1" x14ac:dyDescent="0.25"/>
    <row r="1888" ht="15" customHeight="1" x14ac:dyDescent="0.25"/>
    <row r="1890" ht="15" customHeight="1" x14ac:dyDescent="0.25"/>
    <row r="1892" ht="15" customHeight="1" x14ac:dyDescent="0.25"/>
    <row r="1894" ht="15" customHeight="1" x14ac:dyDescent="0.25"/>
    <row r="1896" ht="15" customHeight="1" x14ac:dyDescent="0.25"/>
    <row r="1898" ht="15" customHeight="1" x14ac:dyDescent="0.25"/>
    <row r="1900" ht="15" customHeight="1" x14ac:dyDescent="0.25"/>
    <row r="1902" ht="15" customHeight="1" x14ac:dyDescent="0.25"/>
    <row r="1904" ht="15" customHeight="1" x14ac:dyDescent="0.25"/>
    <row r="1906" ht="15" customHeight="1" x14ac:dyDescent="0.25"/>
    <row r="1908" ht="15" customHeight="1" x14ac:dyDescent="0.25"/>
    <row r="1910" ht="15" customHeight="1" x14ac:dyDescent="0.25"/>
    <row r="1912" ht="15" customHeight="1" x14ac:dyDescent="0.25"/>
    <row r="1914" ht="15" customHeight="1" x14ac:dyDescent="0.25"/>
    <row r="1916" ht="15" customHeight="1" x14ac:dyDescent="0.25"/>
    <row r="1918" ht="15" customHeight="1" x14ac:dyDescent="0.25"/>
    <row r="1920" ht="15" customHeight="1" x14ac:dyDescent="0.25"/>
    <row r="1922" ht="15" customHeight="1" x14ac:dyDescent="0.25"/>
    <row r="1924" ht="15" customHeight="1" x14ac:dyDescent="0.25"/>
    <row r="1926" ht="15" customHeight="1" x14ac:dyDescent="0.25"/>
    <row r="1928" ht="15" customHeight="1" x14ac:dyDescent="0.25"/>
    <row r="1930" ht="15" customHeight="1" x14ac:dyDescent="0.25"/>
    <row r="1932" ht="15" customHeight="1" x14ac:dyDescent="0.25"/>
    <row r="1934" ht="15" customHeight="1" x14ac:dyDescent="0.25"/>
    <row r="1936" ht="15" customHeight="1" x14ac:dyDescent="0.25"/>
    <row r="1938" ht="15" customHeight="1" x14ac:dyDescent="0.25"/>
    <row r="1940" ht="15" customHeight="1" x14ac:dyDescent="0.25"/>
    <row r="1942" ht="15" customHeight="1" x14ac:dyDescent="0.25"/>
    <row r="1944" ht="15" customHeight="1" x14ac:dyDescent="0.25"/>
    <row r="1946" ht="15" customHeight="1" x14ac:dyDescent="0.25"/>
    <row r="1948" ht="15" customHeight="1" x14ac:dyDescent="0.25"/>
    <row r="1950" ht="15" customHeight="1" x14ac:dyDescent="0.25"/>
    <row r="1952" ht="15" customHeight="1" x14ac:dyDescent="0.25"/>
    <row r="1954" ht="15" customHeight="1" x14ac:dyDescent="0.25"/>
    <row r="1956" ht="15" customHeight="1" x14ac:dyDescent="0.25"/>
    <row r="1958" ht="15" customHeight="1" x14ac:dyDescent="0.25"/>
    <row r="1960" ht="15" customHeight="1" x14ac:dyDescent="0.25"/>
    <row r="1962" ht="15" customHeight="1" x14ac:dyDescent="0.25"/>
    <row r="1964" ht="15" customHeight="1" x14ac:dyDescent="0.25"/>
    <row r="1966" ht="15" customHeight="1" x14ac:dyDescent="0.25"/>
    <row r="1968" ht="15" customHeight="1" x14ac:dyDescent="0.25"/>
    <row r="1970" ht="15" customHeight="1" x14ac:dyDescent="0.25"/>
    <row r="1972" ht="15" customHeight="1" x14ac:dyDescent="0.25"/>
    <row r="1974" ht="15" customHeight="1" x14ac:dyDescent="0.25"/>
    <row r="1976" ht="15" customHeight="1" x14ac:dyDescent="0.25"/>
    <row r="1978" ht="15" customHeight="1" x14ac:dyDescent="0.25"/>
    <row r="1980" ht="15" customHeight="1" x14ac:dyDescent="0.25"/>
    <row r="1982" ht="15" customHeight="1" x14ac:dyDescent="0.25"/>
    <row r="1984" ht="15" customHeight="1" x14ac:dyDescent="0.25"/>
    <row r="1986" ht="15" customHeight="1" x14ac:dyDescent="0.25"/>
    <row r="1988" ht="15" customHeight="1" x14ac:dyDescent="0.25"/>
    <row r="1990" ht="15" customHeight="1" x14ac:dyDescent="0.25"/>
    <row r="1992" ht="15" customHeight="1" x14ac:dyDescent="0.25"/>
    <row r="1994" ht="15" customHeight="1" x14ac:dyDescent="0.25"/>
    <row r="1996" ht="15" customHeight="1" x14ac:dyDescent="0.25"/>
    <row r="1998" ht="15" customHeight="1" x14ac:dyDescent="0.25"/>
    <row r="2000" ht="15" customHeight="1" x14ac:dyDescent="0.25"/>
    <row r="2002" ht="15" customHeight="1" x14ac:dyDescent="0.25"/>
    <row r="2004" ht="15" customHeight="1" x14ac:dyDescent="0.25"/>
    <row r="2006" ht="15" customHeight="1" x14ac:dyDescent="0.25"/>
    <row r="2008" ht="15" customHeight="1" x14ac:dyDescent="0.25"/>
    <row r="2010" ht="15" customHeight="1" x14ac:dyDescent="0.25"/>
    <row r="2012" ht="15" customHeight="1" x14ac:dyDescent="0.25"/>
    <row r="2014" ht="15" customHeight="1" x14ac:dyDescent="0.25"/>
    <row r="2016" ht="15" customHeight="1" x14ac:dyDescent="0.25"/>
    <row r="2018" ht="15" customHeight="1" x14ac:dyDescent="0.25"/>
    <row r="2020" ht="15" customHeight="1" x14ac:dyDescent="0.25"/>
    <row r="2022" ht="15" customHeight="1" x14ac:dyDescent="0.25"/>
    <row r="2024" ht="15" customHeight="1" x14ac:dyDescent="0.25"/>
    <row r="2026" ht="15" customHeight="1" x14ac:dyDescent="0.25"/>
    <row r="2028" ht="15" customHeight="1" x14ac:dyDescent="0.25"/>
    <row r="2030" ht="15" customHeight="1" x14ac:dyDescent="0.25"/>
    <row r="2032" ht="15" customHeight="1" x14ac:dyDescent="0.25"/>
    <row r="2034" ht="15" customHeight="1" x14ac:dyDescent="0.25"/>
    <row r="2036" ht="15" customHeight="1" x14ac:dyDescent="0.25"/>
    <row r="2038" ht="15" customHeight="1" x14ac:dyDescent="0.25"/>
    <row r="2040" ht="15" customHeight="1" x14ac:dyDescent="0.25"/>
    <row r="2042" ht="15" customHeight="1" x14ac:dyDescent="0.25"/>
    <row r="2044" ht="15" customHeight="1" x14ac:dyDescent="0.25"/>
    <row r="2046" ht="15" customHeight="1" x14ac:dyDescent="0.25"/>
    <row r="2048" ht="15" customHeight="1" x14ac:dyDescent="0.25"/>
    <row r="2050" ht="15" customHeight="1" x14ac:dyDescent="0.25"/>
    <row r="2052" ht="15" customHeight="1" x14ac:dyDescent="0.25"/>
    <row r="2054" ht="15" customHeight="1" x14ac:dyDescent="0.25"/>
    <row r="2056" ht="15" customHeight="1" x14ac:dyDescent="0.25"/>
    <row r="2058" ht="15" customHeight="1" x14ac:dyDescent="0.25"/>
    <row r="2060" ht="15" customHeight="1" x14ac:dyDescent="0.25"/>
    <row r="2062" ht="15" customHeight="1" x14ac:dyDescent="0.25"/>
    <row r="2064" ht="15" customHeight="1" x14ac:dyDescent="0.25"/>
    <row r="2066" ht="15" customHeight="1" x14ac:dyDescent="0.25"/>
    <row r="2068" ht="15" customHeight="1" x14ac:dyDescent="0.25"/>
    <row r="2070" ht="15" customHeight="1" x14ac:dyDescent="0.25"/>
    <row r="2072" ht="15" customHeight="1" x14ac:dyDescent="0.25"/>
    <row r="2074" ht="15" customHeight="1" x14ac:dyDescent="0.25"/>
    <row r="2076" ht="15" customHeight="1" x14ac:dyDescent="0.25"/>
    <row r="2078" ht="15" customHeight="1" x14ac:dyDescent="0.25"/>
    <row r="2080" ht="15" customHeight="1" x14ac:dyDescent="0.25"/>
    <row r="2082" ht="15" customHeight="1" x14ac:dyDescent="0.25"/>
    <row r="2084" ht="15" customHeight="1" x14ac:dyDescent="0.25"/>
    <row r="2086" ht="15" customHeight="1" x14ac:dyDescent="0.25"/>
    <row r="2088" ht="15" customHeight="1" x14ac:dyDescent="0.25"/>
    <row r="2090" ht="15" customHeight="1" x14ac:dyDescent="0.25"/>
    <row r="2092" ht="15" customHeight="1" x14ac:dyDescent="0.25"/>
    <row r="2094" ht="15" customHeight="1" x14ac:dyDescent="0.25"/>
    <row r="2096" ht="15" customHeight="1" x14ac:dyDescent="0.25"/>
    <row r="2098" ht="15" customHeight="1" x14ac:dyDescent="0.25"/>
    <row r="2100" ht="15" customHeight="1" x14ac:dyDescent="0.25"/>
    <row r="2102" ht="15" customHeight="1" x14ac:dyDescent="0.25"/>
    <row r="2104" ht="15" customHeight="1" x14ac:dyDescent="0.25"/>
    <row r="2106" ht="15" customHeight="1" x14ac:dyDescent="0.25"/>
    <row r="2108" ht="15" customHeight="1" x14ac:dyDescent="0.25"/>
    <row r="2110" ht="15" customHeight="1" x14ac:dyDescent="0.25"/>
    <row r="2112" ht="15" customHeight="1" x14ac:dyDescent="0.25"/>
    <row r="2114" ht="15" customHeight="1" x14ac:dyDescent="0.25"/>
    <row r="2116" ht="15" customHeight="1" x14ac:dyDescent="0.25"/>
    <row r="2118" ht="15" customHeight="1" x14ac:dyDescent="0.25"/>
    <row r="2120" ht="15" customHeight="1" x14ac:dyDescent="0.25"/>
    <row r="2122" ht="15" customHeight="1" x14ac:dyDescent="0.25"/>
    <row r="2124" ht="15" customHeight="1" x14ac:dyDescent="0.25"/>
    <row r="2126" ht="15" customHeight="1" x14ac:dyDescent="0.25"/>
    <row r="2128" ht="15" customHeight="1" x14ac:dyDescent="0.25"/>
    <row r="2130" ht="15" customHeight="1" x14ac:dyDescent="0.25"/>
    <row r="2132" ht="15" customHeight="1" x14ac:dyDescent="0.25"/>
    <row r="2134" ht="15" customHeight="1" x14ac:dyDescent="0.25"/>
    <row r="2136" ht="15" customHeight="1" x14ac:dyDescent="0.25"/>
    <row r="2138" ht="15" customHeight="1" x14ac:dyDescent="0.25"/>
    <row r="2140" ht="15" customHeight="1" x14ac:dyDescent="0.25"/>
    <row r="2142" ht="15" customHeight="1" x14ac:dyDescent="0.25"/>
    <row r="2144" ht="15" customHeight="1" x14ac:dyDescent="0.25"/>
    <row r="2146" ht="15" customHeight="1" x14ac:dyDescent="0.25"/>
    <row r="2148" ht="15" customHeight="1" x14ac:dyDescent="0.25"/>
    <row r="2150" ht="15" customHeight="1" x14ac:dyDescent="0.25"/>
    <row r="2152" ht="15" customHeight="1" x14ac:dyDescent="0.25"/>
    <row r="2154" ht="15" customHeight="1" x14ac:dyDescent="0.25"/>
    <row r="2156" ht="15" customHeight="1" x14ac:dyDescent="0.25"/>
    <row r="2158" ht="15" customHeight="1" x14ac:dyDescent="0.25"/>
    <row r="2160" ht="15" customHeight="1" x14ac:dyDescent="0.25"/>
    <row r="2162" ht="15" customHeight="1" x14ac:dyDescent="0.25"/>
    <row r="2164" ht="15" customHeight="1" x14ac:dyDescent="0.25"/>
    <row r="2166" ht="15" customHeight="1" x14ac:dyDescent="0.25"/>
    <row r="2168" ht="15" customHeight="1" x14ac:dyDescent="0.25"/>
    <row r="2170" ht="15" customHeight="1" x14ac:dyDescent="0.25"/>
    <row r="2172" ht="15" customHeight="1" x14ac:dyDescent="0.25"/>
    <row r="2174" ht="15" customHeight="1" x14ac:dyDescent="0.25"/>
    <row r="2176" ht="15" customHeight="1" x14ac:dyDescent="0.25"/>
    <row r="2178" ht="15" customHeight="1" x14ac:dyDescent="0.25"/>
    <row r="2180" ht="15" customHeight="1" x14ac:dyDescent="0.25"/>
    <row r="2182" ht="15" customHeight="1" x14ac:dyDescent="0.25"/>
    <row r="2184" ht="15" customHeight="1" x14ac:dyDescent="0.25"/>
    <row r="2186" ht="15" customHeight="1" x14ac:dyDescent="0.25"/>
    <row r="2188" ht="15" customHeight="1" x14ac:dyDescent="0.25"/>
    <row r="2190" ht="15" customHeight="1" x14ac:dyDescent="0.25"/>
    <row r="2192" ht="15" customHeight="1" x14ac:dyDescent="0.25"/>
    <row r="2194" ht="15" customHeight="1" x14ac:dyDescent="0.25"/>
    <row r="2196" ht="15" customHeight="1" x14ac:dyDescent="0.25"/>
    <row r="2198" ht="15" customHeight="1" x14ac:dyDescent="0.25"/>
    <row r="2200" ht="15" customHeight="1" x14ac:dyDescent="0.25"/>
    <row r="2202" ht="15" customHeight="1" x14ac:dyDescent="0.25"/>
    <row r="2204" ht="15" customHeight="1" x14ac:dyDescent="0.25"/>
    <row r="2206" ht="15" customHeight="1" x14ac:dyDescent="0.25"/>
    <row r="2208" ht="15" customHeight="1" x14ac:dyDescent="0.25"/>
    <row r="2210" ht="15" customHeight="1" x14ac:dyDescent="0.25"/>
    <row r="2212" ht="15" customHeight="1" x14ac:dyDescent="0.25"/>
    <row r="2214" ht="15" customHeight="1" x14ac:dyDescent="0.25"/>
    <row r="2216" ht="15" customHeight="1" x14ac:dyDescent="0.25"/>
    <row r="2218" ht="15" customHeight="1" x14ac:dyDescent="0.25"/>
    <row r="2220" ht="15" customHeight="1" x14ac:dyDescent="0.25"/>
    <row r="2222" ht="15" customHeight="1" x14ac:dyDescent="0.25"/>
    <row r="2224" ht="15" customHeight="1" x14ac:dyDescent="0.25"/>
    <row r="2226" ht="15" customHeight="1" x14ac:dyDescent="0.25"/>
    <row r="2228" ht="15" customHeight="1" x14ac:dyDescent="0.25"/>
    <row r="2230" ht="15" customHeight="1" x14ac:dyDescent="0.25"/>
    <row r="2232" ht="15" customHeight="1" x14ac:dyDescent="0.25"/>
    <row r="2234" ht="15" customHeight="1" x14ac:dyDescent="0.25"/>
    <row r="2236" ht="15" customHeight="1" x14ac:dyDescent="0.25"/>
    <row r="2238" ht="15" customHeight="1" x14ac:dyDescent="0.25"/>
    <row r="2240" ht="15" customHeight="1" x14ac:dyDescent="0.25"/>
    <row r="2242" ht="15" customHeight="1" x14ac:dyDescent="0.25"/>
    <row r="2244" ht="15" customHeight="1" x14ac:dyDescent="0.25"/>
    <row r="2246" ht="15" customHeight="1" x14ac:dyDescent="0.25"/>
    <row r="2248" ht="15" customHeight="1" x14ac:dyDescent="0.25"/>
    <row r="2250" ht="15" customHeight="1" x14ac:dyDescent="0.25"/>
    <row r="2252" ht="15" customHeight="1" x14ac:dyDescent="0.25"/>
    <row r="2254" ht="15" customHeight="1" x14ac:dyDescent="0.25"/>
    <row r="2256" ht="15" customHeight="1" x14ac:dyDescent="0.25"/>
    <row r="2258" ht="15" customHeight="1" x14ac:dyDescent="0.25"/>
    <row r="2260" ht="15" customHeight="1" x14ac:dyDescent="0.25"/>
    <row r="2262" ht="15" customHeight="1" x14ac:dyDescent="0.25"/>
    <row r="2264" ht="15" customHeight="1" x14ac:dyDescent="0.25"/>
    <row r="2266" ht="15" customHeight="1" x14ac:dyDescent="0.25"/>
    <row r="2268" ht="15" customHeight="1" x14ac:dyDescent="0.25"/>
    <row r="2270" ht="15" customHeight="1" x14ac:dyDescent="0.25"/>
    <row r="2272" ht="15" customHeight="1" x14ac:dyDescent="0.25"/>
    <row r="2274" ht="15" customHeight="1" x14ac:dyDescent="0.25"/>
    <row r="2276" ht="15" customHeight="1" x14ac:dyDescent="0.25"/>
    <row r="2278" ht="15" customHeight="1" x14ac:dyDescent="0.25"/>
    <row r="2280" ht="15" customHeight="1" x14ac:dyDescent="0.25"/>
    <row r="2282" ht="15" customHeight="1" x14ac:dyDescent="0.25"/>
    <row r="2284" ht="15" customHeight="1" x14ac:dyDescent="0.25"/>
    <row r="2286" ht="15" customHeight="1" x14ac:dyDescent="0.25"/>
    <row r="2288" ht="15" customHeight="1" x14ac:dyDescent="0.25"/>
    <row r="2290" ht="15" customHeight="1" x14ac:dyDescent="0.25"/>
    <row r="2292" ht="15" customHeight="1" x14ac:dyDescent="0.25"/>
    <row r="2294" ht="15" customHeight="1" x14ac:dyDescent="0.25"/>
    <row r="2296" ht="15" customHeight="1" x14ac:dyDescent="0.25"/>
    <row r="2298" ht="15" customHeight="1" x14ac:dyDescent="0.25"/>
    <row r="2300" ht="15" customHeight="1" x14ac:dyDescent="0.25"/>
    <row r="2302" ht="15" customHeight="1" x14ac:dyDescent="0.25"/>
    <row r="2304" ht="15" customHeight="1" x14ac:dyDescent="0.25"/>
    <row r="2306" ht="15" customHeight="1" x14ac:dyDescent="0.25"/>
    <row r="2308" ht="15" customHeight="1" x14ac:dyDescent="0.25"/>
    <row r="2310" ht="15" customHeight="1" x14ac:dyDescent="0.25"/>
    <row r="2312" ht="15" customHeight="1" x14ac:dyDescent="0.25"/>
    <row r="2314" ht="15" customHeight="1" x14ac:dyDescent="0.25"/>
    <row r="2316" ht="15" customHeight="1" x14ac:dyDescent="0.25"/>
    <row r="2318" ht="15" customHeight="1" x14ac:dyDescent="0.25"/>
    <row r="2320" ht="15" customHeight="1" x14ac:dyDescent="0.25"/>
    <row r="2322" ht="15" customHeight="1" x14ac:dyDescent="0.25"/>
    <row r="2324" ht="15" customHeight="1" x14ac:dyDescent="0.25"/>
    <row r="2326" ht="15" customHeight="1" x14ac:dyDescent="0.25"/>
    <row r="2328" ht="15" customHeight="1" x14ac:dyDescent="0.25"/>
    <row r="2330" ht="15" customHeight="1" x14ac:dyDescent="0.25"/>
    <row r="2332" ht="15" customHeight="1" x14ac:dyDescent="0.25"/>
    <row r="2334" ht="15" customHeight="1" x14ac:dyDescent="0.25"/>
    <row r="2336" ht="15" customHeight="1" x14ac:dyDescent="0.25"/>
    <row r="2338" ht="15" customHeight="1" x14ac:dyDescent="0.25"/>
    <row r="2340" ht="15" customHeight="1" x14ac:dyDescent="0.25"/>
    <row r="2342" ht="15" customHeight="1" x14ac:dyDescent="0.25"/>
    <row r="2344" ht="15" customHeight="1" x14ac:dyDescent="0.25"/>
    <row r="2346" ht="15" customHeight="1" x14ac:dyDescent="0.25"/>
    <row r="2348" ht="15" customHeight="1" x14ac:dyDescent="0.25"/>
    <row r="2350" ht="15" customHeight="1" x14ac:dyDescent="0.25"/>
    <row r="2352" ht="15" customHeight="1" x14ac:dyDescent="0.25"/>
    <row r="2354" ht="15" customHeight="1" x14ac:dyDescent="0.25"/>
    <row r="2356" ht="15" customHeight="1" x14ac:dyDescent="0.25"/>
    <row r="2358" ht="15" customHeight="1" x14ac:dyDescent="0.25"/>
    <row r="2360" ht="15" customHeight="1" x14ac:dyDescent="0.25"/>
    <row r="2362" ht="15" customHeight="1" x14ac:dyDescent="0.25"/>
    <row r="2364" ht="15" customHeight="1" x14ac:dyDescent="0.25"/>
    <row r="2366" ht="15" customHeight="1" x14ac:dyDescent="0.25"/>
    <row r="2368" ht="15" customHeight="1" x14ac:dyDescent="0.25"/>
    <row r="2370" ht="15" customHeight="1" x14ac:dyDescent="0.25"/>
    <row r="2372" ht="15" customHeight="1" x14ac:dyDescent="0.25"/>
    <row r="2374" ht="15" customHeight="1" x14ac:dyDescent="0.25"/>
    <row r="2376" ht="15" customHeight="1" x14ac:dyDescent="0.25"/>
    <row r="2378" ht="15" customHeight="1" x14ac:dyDescent="0.25"/>
    <row r="2380" ht="15" customHeight="1" x14ac:dyDescent="0.25"/>
    <row r="2382" ht="15" customHeight="1" x14ac:dyDescent="0.25"/>
    <row r="2384" ht="15" customHeight="1" x14ac:dyDescent="0.25"/>
    <row r="2386" ht="15" customHeight="1" x14ac:dyDescent="0.25"/>
    <row r="2388" ht="15" customHeight="1" x14ac:dyDescent="0.25"/>
    <row r="2390" ht="15" customHeight="1" x14ac:dyDescent="0.25"/>
    <row r="2392" ht="15" customHeight="1" x14ac:dyDescent="0.25"/>
    <row r="2394" ht="15" customHeight="1" x14ac:dyDescent="0.25"/>
    <row r="2396" ht="15" customHeight="1" x14ac:dyDescent="0.25"/>
    <row r="2398" ht="15" customHeight="1" x14ac:dyDescent="0.25"/>
    <row r="2400" ht="15" customHeight="1" x14ac:dyDescent="0.25"/>
    <row r="2402" ht="15" customHeight="1" x14ac:dyDescent="0.25"/>
    <row r="2404" ht="15" customHeight="1" x14ac:dyDescent="0.25"/>
    <row r="2406" ht="15" customHeight="1" x14ac:dyDescent="0.25"/>
    <row r="2408" ht="15" customHeight="1" x14ac:dyDescent="0.25"/>
    <row r="2410" ht="15" customHeight="1" x14ac:dyDescent="0.25"/>
    <row r="2412" ht="15" customHeight="1" x14ac:dyDescent="0.25"/>
    <row r="2414" ht="15" customHeight="1" x14ac:dyDescent="0.25"/>
    <row r="2416" ht="15" customHeight="1" x14ac:dyDescent="0.25"/>
    <row r="2418" ht="15" customHeight="1" x14ac:dyDescent="0.25"/>
    <row r="2420" ht="15" customHeight="1" x14ac:dyDescent="0.25"/>
    <row r="2422" ht="15" customHeight="1" x14ac:dyDescent="0.25"/>
    <row r="2424" ht="15" customHeight="1" x14ac:dyDescent="0.25"/>
    <row r="2426" ht="15" customHeight="1" x14ac:dyDescent="0.25"/>
    <row r="2428" ht="15" customHeight="1" x14ac:dyDescent="0.25"/>
    <row r="2430" ht="15" customHeight="1" x14ac:dyDescent="0.25"/>
    <row r="2432" ht="15" customHeight="1" x14ac:dyDescent="0.25"/>
    <row r="2434" ht="15" customHeight="1" x14ac:dyDescent="0.25"/>
    <row r="2436" ht="15" customHeight="1" x14ac:dyDescent="0.25"/>
    <row r="2438" ht="15" customHeight="1" x14ac:dyDescent="0.25"/>
    <row r="2440" ht="15" customHeight="1" x14ac:dyDescent="0.25"/>
    <row r="2442" ht="15" customHeight="1" x14ac:dyDescent="0.25"/>
    <row r="2444" ht="15" customHeight="1" x14ac:dyDescent="0.25"/>
    <row r="2446" ht="15" customHeight="1" x14ac:dyDescent="0.25"/>
    <row r="2448" ht="15" customHeight="1" x14ac:dyDescent="0.25"/>
    <row r="2450" ht="15" customHeight="1" x14ac:dyDescent="0.25"/>
    <row r="2452" ht="15" customHeight="1" x14ac:dyDescent="0.25"/>
    <row r="2454" ht="15" customHeight="1" x14ac:dyDescent="0.25"/>
    <row r="2456" ht="15" customHeight="1" x14ac:dyDescent="0.25"/>
    <row r="2458" ht="15" customHeight="1" x14ac:dyDescent="0.25"/>
    <row r="2460" ht="15" customHeight="1" x14ac:dyDescent="0.25"/>
    <row r="2462" ht="15" customHeight="1" x14ac:dyDescent="0.25"/>
    <row r="2464" ht="15" customHeight="1" x14ac:dyDescent="0.25"/>
    <row r="2466" ht="15" customHeight="1" x14ac:dyDescent="0.25"/>
    <row r="2468" ht="15" customHeight="1" x14ac:dyDescent="0.25"/>
    <row r="2470" ht="15" customHeight="1" x14ac:dyDescent="0.25"/>
    <row r="2472" ht="15" customHeight="1" x14ac:dyDescent="0.25"/>
    <row r="2474" ht="15" customHeight="1" x14ac:dyDescent="0.25"/>
    <row r="2476" ht="15" customHeight="1" x14ac:dyDescent="0.25"/>
    <row r="2478" ht="15" customHeight="1" x14ac:dyDescent="0.25"/>
    <row r="2480" ht="15" customHeight="1" x14ac:dyDescent="0.25"/>
    <row r="2482" ht="15" customHeight="1" x14ac:dyDescent="0.25"/>
    <row r="2484" ht="15" customHeight="1" x14ac:dyDescent="0.25"/>
    <row r="2486" ht="15" customHeight="1" x14ac:dyDescent="0.25"/>
    <row r="2488" ht="15" customHeight="1" x14ac:dyDescent="0.25"/>
    <row r="2490" ht="15" customHeight="1" x14ac:dyDescent="0.25"/>
    <row r="2492" ht="15" customHeight="1" x14ac:dyDescent="0.25"/>
    <row r="2494" ht="15" customHeight="1" x14ac:dyDescent="0.25"/>
    <row r="2496" ht="15" customHeight="1" x14ac:dyDescent="0.25"/>
    <row r="2498" ht="15" customHeight="1" x14ac:dyDescent="0.25"/>
    <row r="2500" ht="15" customHeight="1" x14ac:dyDescent="0.25"/>
    <row r="2502" ht="15" customHeight="1" x14ac:dyDescent="0.25"/>
    <row r="2504" ht="15" customHeight="1" x14ac:dyDescent="0.25"/>
    <row r="2506" ht="15" customHeight="1" x14ac:dyDescent="0.25"/>
    <row r="2508" ht="15" customHeight="1" x14ac:dyDescent="0.25"/>
    <row r="2510" ht="15" customHeight="1" x14ac:dyDescent="0.25"/>
    <row r="2512" ht="15" customHeight="1" x14ac:dyDescent="0.25"/>
    <row r="2514" ht="15" customHeight="1" x14ac:dyDescent="0.25"/>
    <row r="2516" ht="15" customHeight="1" x14ac:dyDescent="0.25"/>
    <row r="2518" ht="15" customHeight="1" x14ac:dyDescent="0.25"/>
    <row r="2520" ht="15" customHeight="1" x14ac:dyDescent="0.25"/>
    <row r="2522" ht="15" customHeight="1" x14ac:dyDescent="0.25"/>
    <row r="2524" ht="15" customHeight="1" x14ac:dyDescent="0.25"/>
    <row r="2526" ht="15" customHeight="1" x14ac:dyDescent="0.25"/>
    <row r="2528" ht="15" customHeight="1" x14ac:dyDescent="0.25"/>
    <row r="2530" ht="15" customHeight="1" x14ac:dyDescent="0.25"/>
    <row r="2532" ht="15" customHeight="1" x14ac:dyDescent="0.25"/>
    <row r="2534" ht="15" customHeight="1" x14ac:dyDescent="0.25"/>
    <row r="2536" ht="15" customHeight="1" x14ac:dyDescent="0.25"/>
    <row r="2538" ht="15" customHeight="1" x14ac:dyDescent="0.25"/>
    <row r="2540" ht="15" customHeight="1" x14ac:dyDescent="0.25"/>
    <row r="2542" ht="15" customHeight="1" x14ac:dyDescent="0.25"/>
    <row r="2544" ht="15" customHeight="1" x14ac:dyDescent="0.25"/>
    <row r="2546" ht="15" customHeight="1" x14ac:dyDescent="0.25"/>
    <row r="2548" ht="15" customHeight="1" x14ac:dyDescent="0.25"/>
    <row r="2550" ht="15" customHeight="1" x14ac:dyDescent="0.25"/>
    <row r="2552" ht="15" customHeight="1" x14ac:dyDescent="0.25"/>
    <row r="2554" ht="15" customHeight="1" x14ac:dyDescent="0.25"/>
    <row r="2556" ht="15" customHeight="1" x14ac:dyDescent="0.25"/>
    <row r="2558" ht="15" customHeight="1" x14ac:dyDescent="0.25"/>
    <row r="2560" ht="15" customHeight="1" x14ac:dyDescent="0.25"/>
    <row r="2562" ht="15" customHeight="1" x14ac:dyDescent="0.25"/>
    <row r="2564" ht="15" customHeight="1" x14ac:dyDescent="0.25"/>
    <row r="2566" ht="15" customHeight="1" x14ac:dyDescent="0.25"/>
    <row r="2568" ht="15" customHeight="1" x14ac:dyDescent="0.25"/>
    <row r="2570" ht="15" customHeight="1" x14ac:dyDescent="0.25"/>
    <row r="2572" ht="15" customHeight="1" x14ac:dyDescent="0.25"/>
    <row r="2574" ht="15" customHeight="1" x14ac:dyDescent="0.25"/>
    <row r="2576" ht="15" customHeight="1" x14ac:dyDescent="0.25"/>
    <row r="2578" ht="15" customHeight="1" x14ac:dyDescent="0.25"/>
    <row r="2580" ht="15" customHeight="1" x14ac:dyDescent="0.25"/>
    <row r="2582" ht="15" customHeight="1" x14ac:dyDescent="0.25"/>
    <row r="2584" ht="15" customHeight="1" x14ac:dyDescent="0.25"/>
    <row r="2586" ht="15" customHeight="1" x14ac:dyDescent="0.25"/>
    <row r="2588" ht="15" customHeight="1" x14ac:dyDescent="0.25"/>
    <row r="2590" ht="15" customHeight="1" x14ac:dyDescent="0.25"/>
    <row r="2592" ht="15" customHeight="1" x14ac:dyDescent="0.25"/>
    <row r="2594" ht="15" customHeight="1" x14ac:dyDescent="0.25"/>
    <row r="2596" ht="15" customHeight="1" x14ac:dyDescent="0.25"/>
    <row r="2598" ht="15" customHeight="1" x14ac:dyDescent="0.25"/>
    <row r="2600" ht="15" customHeight="1" x14ac:dyDescent="0.25"/>
    <row r="2602" ht="15" customHeight="1" x14ac:dyDescent="0.25"/>
    <row r="2604" ht="15" customHeight="1" x14ac:dyDescent="0.25"/>
    <row r="2606" ht="15" customHeight="1" x14ac:dyDescent="0.25"/>
    <row r="2608" ht="15" customHeight="1" x14ac:dyDescent="0.25"/>
    <row r="2610" ht="15" customHeight="1" x14ac:dyDescent="0.25"/>
    <row r="2612" ht="15" customHeight="1" x14ac:dyDescent="0.25"/>
    <row r="2614" ht="15" customHeight="1" x14ac:dyDescent="0.25"/>
    <row r="2616" ht="15" customHeight="1" x14ac:dyDescent="0.25"/>
    <row r="2618" ht="15" customHeight="1" x14ac:dyDescent="0.25"/>
    <row r="2620" ht="15" customHeight="1" x14ac:dyDescent="0.25"/>
    <row r="2622" ht="15" customHeight="1" x14ac:dyDescent="0.25"/>
    <row r="2624" ht="15" customHeight="1" x14ac:dyDescent="0.25"/>
    <row r="2626" ht="15" customHeight="1" x14ac:dyDescent="0.25"/>
    <row r="2628" ht="15" customHeight="1" x14ac:dyDescent="0.25"/>
    <row r="2630" ht="15" customHeight="1" x14ac:dyDescent="0.25"/>
    <row r="2632" ht="15" customHeight="1" x14ac:dyDescent="0.25"/>
    <row r="2634" ht="15" customHeight="1" x14ac:dyDescent="0.25"/>
    <row r="2636" ht="15" customHeight="1" x14ac:dyDescent="0.25"/>
    <row r="2638" ht="15" customHeight="1" x14ac:dyDescent="0.25"/>
    <row r="2640" ht="15" customHeight="1" x14ac:dyDescent="0.25"/>
    <row r="2642" ht="15" customHeight="1" x14ac:dyDescent="0.25"/>
    <row r="2644" ht="15" customHeight="1" x14ac:dyDescent="0.25"/>
    <row r="2646" ht="15" customHeight="1" x14ac:dyDescent="0.25"/>
    <row r="2648" ht="15" customHeight="1" x14ac:dyDescent="0.25"/>
    <row r="2650" ht="15" customHeight="1" x14ac:dyDescent="0.25"/>
    <row r="2652" ht="15" customHeight="1" x14ac:dyDescent="0.25"/>
    <row r="2654" ht="15" customHeight="1" x14ac:dyDescent="0.25"/>
    <row r="2656" ht="15" customHeight="1" x14ac:dyDescent="0.25"/>
    <row r="2658" ht="15" customHeight="1" x14ac:dyDescent="0.25"/>
    <row r="2660" ht="15" customHeight="1" x14ac:dyDescent="0.25"/>
    <row r="2662" ht="15" customHeight="1" x14ac:dyDescent="0.25"/>
    <row r="2664" ht="15" customHeight="1" x14ac:dyDescent="0.25"/>
    <row r="2666" ht="15" customHeight="1" x14ac:dyDescent="0.25"/>
    <row r="2668" ht="15" customHeight="1" x14ac:dyDescent="0.25"/>
    <row r="2670" ht="15" customHeight="1" x14ac:dyDescent="0.25"/>
    <row r="2672" ht="15" customHeight="1" x14ac:dyDescent="0.25"/>
    <row r="2674" ht="15" customHeight="1" x14ac:dyDescent="0.25"/>
    <row r="2676" ht="15" customHeight="1" x14ac:dyDescent="0.25"/>
    <row r="2678" ht="15" customHeight="1" x14ac:dyDescent="0.25"/>
    <row r="2680" ht="15" customHeight="1" x14ac:dyDescent="0.25"/>
    <row r="2682" ht="15" customHeight="1" x14ac:dyDescent="0.25"/>
    <row r="2684" ht="15" customHeight="1" x14ac:dyDescent="0.25"/>
    <row r="2686" ht="15" customHeight="1" x14ac:dyDescent="0.25"/>
    <row r="2688" ht="15" customHeight="1" x14ac:dyDescent="0.25"/>
    <row r="2690" ht="15" customHeight="1" x14ac:dyDescent="0.25"/>
    <row r="2692" ht="15" customHeight="1" x14ac:dyDescent="0.25"/>
    <row r="2694" ht="15" customHeight="1" x14ac:dyDescent="0.25"/>
    <row r="2696" ht="15" customHeight="1" x14ac:dyDescent="0.25"/>
    <row r="2698" ht="15" customHeight="1" x14ac:dyDescent="0.25"/>
    <row r="2700" ht="15" customHeight="1" x14ac:dyDescent="0.25"/>
    <row r="2702" ht="15" customHeight="1" x14ac:dyDescent="0.25"/>
    <row r="2704" ht="15" customHeight="1" x14ac:dyDescent="0.25"/>
    <row r="2706" ht="15" customHeight="1" x14ac:dyDescent="0.25"/>
    <row r="2708" ht="15" customHeight="1" x14ac:dyDescent="0.25"/>
    <row r="2710" ht="15" customHeight="1" x14ac:dyDescent="0.25"/>
    <row r="2712" ht="15" customHeight="1" x14ac:dyDescent="0.25"/>
    <row r="2714" ht="15" customHeight="1" x14ac:dyDescent="0.25"/>
    <row r="2716" ht="15" customHeight="1" x14ac:dyDescent="0.25"/>
    <row r="2718" ht="15" customHeight="1" x14ac:dyDescent="0.25"/>
    <row r="2720" ht="15" customHeight="1" x14ac:dyDescent="0.25"/>
    <row r="2722" ht="15" customHeight="1" x14ac:dyDescent="0.25"/>
    <row r="2724" ht="15" customHeight="1" x14ac:dyDescent="0.25"/>
    <row r="2726" ht="15" customHeight="1" x14ac:dyDescent="0.25"/>
    <row r="2728" ht="15" customHeight="1" x14ac:dyDescent="0.25"/>
    <row r="2730" ht="15" customHeight="1" x14ac:dyDescent="0.25"/>
    <row r="2732" ht="15" customHeight="1" x14ac:dyDescent="0.25"/>
    <row r="2734" ht="15" customHeight="1" x14ac:dyDescent="0.25"/>
    <row r="2736" ht="15" customHeight="1" x14ac:dyDescent="0.25"/>
    <row r="2738" ht="15" customHeight="1" x14ac:dyDescent="0.25"/>
    <row r="2740" ht="15" customHeight="1" x14ac:dyDescent="0.25"/>
    <row r="2742" ht="15" customHeight="1" x14ac:dyDescent="0.25"/>
    <row r="2744" ht="15" customHeight="1" x14ac:dyDescent="0.25"/>
    <row r="2746" ht="15" customHeight="1" x14ac:dyDescent="0.25"/>
    <row r="2748" ht="15" customHeight="1" x14ac:dyDescent="0.25"/>
    <row r="2750" ht="15" customHeight="1" x14ac:dyDescent="0.25"/>
    <row r="2752" ht="15" customHeight="1" x14ac:dyDescent="0.25"/>
    <row r="2754" ht="15" customHeight="1" x14ac:dyDescent="0.25"/>
    <row r="2756" ht="15" customHeight="1" x14ac:dyDescent="0.25"/>
    <row r="2758" ht="15" customHeight="1" x14ac:dyDescent="0.25"/>
    <row r="2760" ht="15" customHeight="1" x14ac:dyDescent="0.25"/>
    <row r="2762" ht="15" customHeight="1" x14ac:dyDescent="0.25"/>
    <row r="2764" ht="15" customHeight="1" x14ac:dyDescent="0.25"/>
    <row r="2766" ht="15" customHeight="1" x14ac:dyDescent="0.25"/>
    <row r="2768" ht="15" customHeight="1" x14ac:dyDescent="0.25"/>
    <row r="2770" ht="15" customHeight="1" x14ac:dyDescent="0.25"/>
    <row r="2772" ht="15" customHeight="1" x14ac:dyDescent="0.25"/>
    <row r="2774" ht="15" customHeight="1" x14ac:dyDescent="0.25"/>
    <row r="2776" ht="15" customHeight="1" x14ac:dyDescent="0.25"/>
    <row r="2778" ht="15" customHeight="1" x14ac:dyDescent="0.25"/>
    <row r="2780" ht="15" customHeight="1" x14ac:dyDescent="0.25"/>
    <row r="2782" ht="15" customHeight="1" x14ac:dyDescent="0.25"/>
    <row r="2784" ht="15" customHeight="1" x14ac:dyDescent="0.25"/>
    <row r="2786" ht="15" customHeight="1" x14ac:dyDescent="0.25"/>
    <row r="2788" ht="15" customHeight="1" x14ac:dyDescent="0.25"/>
    <row r="2790" ht="15" customHeight="1" x14ac:dyDescent="0.25"/>
    <row r="2792" ht="15" customHeight="1" x14ac:dyDescent="0.25"/>
    <row r="2794" ht="15" customHeight="1" x14ac:dyDescent="0.25"/>
    <row r="2796" ht="15" customHeight="1" x14ac:dyDescent="0.25"/>
    <row r="2798" ht="15" customHeight="1" x14ac:dyDescent="0.25"/>
    <row r="2800" ht="15" customHeight="1" x14ac:dyDescent="0.25"/>
    <row r="2802" ht="15" customHeight="1" x14ac:dyDescent="0.25"/>
    <row r="2804" ht="15" customHeight="1" x14ac:dyDescent="0.25"/>
    <row r="2806" ht="15" customHeight="1" x14ac:dyDescent="0.25"/>
    <row r="2808" ht="15" customHeight="1" x14ac:dyDescent="0.25"/>
    <row r="2810" ht="15" customHeight="1" x14ac:dyDescent="0.25"/>
    <row r="2812" ht="15" customHeight="1" x14ac:dyDescent="0.25"/>
    <row r="2814" ht="15" customHeight="1" x14ac:dyDescent="0.25"/>
    <row r="2816" ht="15" customHeight="1" x14ac:dyDescent="0.25"/>
    <row r="2818" ht="15" customHeight="1" x14ac:dyDescent="0.25"/>
    <row r="2820" ht="15" customHeight="1" x14ac:dyDescent="0.25"/>
    <row r="2822" ht="15" customHeight="1" x14ac:dyDescent="0.25"/>
    <row r="2824" ht="15" customHeight="1" x14ac:dyDescent="0.25"/>
    <row r="2826" ht="15" customHeight="1" x14ac:dyDescent="0.25"/>
    <row r="2828" ht="15" customHeight="1" x14ac:dyDescent="0.25"/>
    <row r="2830" ht="15" customHeight="1" x14ac:dyDescent="0.25"/>
    <row r="2832" ht="15" customHeight="1" x14ac:dyDescent="0.25"/>
    <row r="2834" ht="15" customHeight="1" x14ac:dyDescent="0.25"/>
    <row r="2836" ht="15" customHeight="1" x14ac:dyDescent="0.25"/>
    <row r="2838" ht="15" customHeight="1" x14ac:dyDescent="0.25"/>
    <row r="2840" ht="15" customHeight="1" x14ac:dyDescent="0.25"/>
    <row r="2842" ht="15" customHeight="1" x14ac:dyDescent="0.25"/>
    <row r="2844" ht="15" customHeight="1" x14ac:dyDescent="0.25"/>
    <row r="2846" ht="15" customHeight="1" x14ac:dyDescent="0.25"/>
    <row r="2848" ht="15" customHeight="1" x14ac:dyDescent="0.25"/>
    <row r="2850" ht="15" customHeight="1" x14ac:dyDescent="0.25"/>
    <row r="2852" ht="15" customHeight="1" x14ac:dyDescent="0.25"/>
    <row r="2854" ht="15" customHeight="1" x14ac:dyDescent="0.25"/>
    <row r="2856" ht="15" customHeight="1" x14ac:dyDescent="0.25"/>
    <row r="2858" ht="15" customHeight="1" x14ac:dyDescent="0.25"/>
    <row r="2860" ht="15" customHeight="1" x14ac:dyDescent="0.25"/>
    <row r="2862" ht="15" customHeight="1" x14ac:dyDescent="0.25"/>
    <row r="2864" ht="15" customHeight="1" x14ac:dyDescent="0.25"/>
    <row r="2866" ht="15" customHeight="1" x14ac:dyDescent="0.25"/>
    <row r="2868" ht="15" customHeight="1" x14ac:dyDescent="0.25"/>
    <row r="2870" ht="15" customHeight="1" x14ac:dyDescent="0.25"/>
    <row r="2872" ht="15" customHeight="1" x14ac:dyDescent="0.25"/>
    <row r="2874" ht="15" customHeight="1" x14ac:dyDescent="0.25"/>
    <row r="2876" ht="15" customHeight="1" x14ac:dyDescent="0.25"/>
    <row r="2878" ht="15" customHeight="1" x14ac:dyDescent="0.25"/>
    <row r="2880" ht="15" customHeight="1" x14ac:dyDescent="0.25"/>
    <row r="2882" ht="15" customHeight="1" x14ac:dyDescent="0.25"/>
    <row r="2884" ht="15" customHeight="1" x14ac:dyDescent="0.25"/>
    <row r="2886" ht="15" customHeight="1" x14ac:dyDescent="0.25"/>
    <row r="2888" ht="15" customHeight="1" x14ac:dyDescent="0.25"/>
    <row r="2890" ht="15" customHeight="1" x14ac:dyDescent="0.25"/>
    <row r="2892" ht="15" customHeight="1" x14ac:dyDescent="0.25"/>
    <row r="2894" ht="15" customHeight="1" x14ac:dyDescent="0.25"/>
    <row r="2896" ht="15" customHeight="1" x14ac:dyDescent="0.25"/>
    <row r="2898" ht="15" customHeight="1" x14ac:dyDescent="0.25"/>
    <row r="2900" ht="15" customHeight="1" x14ac:dyDescent="0.25"/>
    <row r="2902" ht="15" customHeight="1" x14ac:dyDescent="0.25"/>
    <row r="2904" ht="15" customHeight="1" x14ac:dyDescent="0.25"/>
    <row r="2906" ht="15" customHeight="1" x14ac:dyDescent="0.25"/>
    <row r="2908" ht="15" customHeight="1" x14ac:dyDescent="0.25"/>
    <row r="2910" ht="15" customHeight="1" x14ac:dyDescent="0.25"/>
    <row r="2912" ht="15" customHeight="1" x14ac:dyDescent="0.25"/>
    <row r="2914" ht="15" customHeight="1" x14ac:dyDescent="0.25"/>
    <row r="2916" ht="15" customHeight="1" x14ac:dyDescent="0.25"/>
    <row r="2918" ht="15" customHeight="1" x14ac:dyDescent="0.25"/>
    <row r="2920" ht="15" customHeight="1" x14ac:dyDescent="0.25"/>
    <row r="2922" ht="15" customHeight="1" x14ac:dyDescent="0.25"/>
    <row r="2924" ht="15" customHeight="1" x14ac:dyDescent="0.25"/>
    <row r="2926" ht="15" customHeight="1" x14ac:dyDescent="0.25"/>
    <row r="2928" ht="15" customHeight="1" x14ac:dyDescent="0.25"/>
    <row r="2930" ht="15" customHeight="1" x14ac:dyDescent="0.25"/>
    <row r="2932" ht="15" customHeight="1" x14ac:dyDescent="0.25"/>
    <row r="2934" ht="15" customHeight="1" x14ac:dyDescent="0.25"/>
    <row r="2936" ht="15" customHeight="1" x14ac:dyDescent="0.25"/>
    <row r="2938" ht="15" customHeight="1" x14ac:dyDescent="0.25"/>
    <row r="2940" ht="15" customHeight="1" x14ac:dyDescent="0.25"/>
    <row r="2942" ht="15" customHeight="1" x14ac:dyDescent="0.25"/>
    <row r="2944" ht="15" customHeight="1" x14ac:dyDescent="0.25"/>
    <row r="2946" ht="15" customHeight="1" x14ac:dyDescent="0.25"/>
    <row r="2948" ht="15" customHeight="1" x14ac:dyDescent="0.25"/>
    <row r="2950" ht="15" customHeight="1" x14ac:dyDescent="0.25"/>
    <row r="2952" ht="15" customHeight="1" x14ac:dyDescent="0.25"/>
    <row r="2954" ht="15" customHeight="1" x14ac:dyDescent="0.25"/>
    <row r="2956" ht="15" customHeight="1" x14ac:dyDescent="0.25"/>
    <row r="2958" ht="15" customHeight="1" x14ac:dyDescent="0.25"/>
    <row r="2960" ht="15" customHeight="1" x14ac:dyDescent="0.25"/>
    <row r="2962" ht="15" customHeight="1" x14ac:dyDescent="0.25"/>
    <row r="2964" ht="15" customHeight="1" x14ac:dyDescent="0.25"/>
    <row r="2966" ht="15" customHeight="1" x14ac:dyDescent="0.25"/>
    <row r="2968" ht="15" customHeight="1" x14ac:dyDescent="0.25"/>
    <row r="2970" ht="15" customHeight="1" x14ac:dyDescent="0.25"/>
    <row r="2972" ht="15" customHeight="1" x14ac:dyDescent="0.25"/>
    <row r="2974" ht="15" customHeight="1" x14ac:dyDescent="0.25"/>
    <row r="2976" ht="15" customHeight="1" x14ac:dyDescent="0.25"/>
    <row r="2978" ht="15" customHeight="1" x14ac:dyDescent="0.25"/>
    <row r="2980" ht="15" customHeight="1" x14ac:dyDescent="0.25"/>
    <row r="2982" ht="15" customHeight="1" x14ac:dyDescent="0.25"/>
    <row r="2984" ht="15" customHeight="1" x14ac:dyDescent="0.25"/>
    <row r="2986" ht="15" customHeight="1" x14ac:dyDescent="0.25"/>
    <row r="2988" ht="15" customHeight="1" x14ac:dyDescent="0.25"/>
    <row r="2990" ht="15" customHeight="1" x14ac:dyDescent="0.25"/>
    <row r="2992" ht="15" customHeight="1" x14ac:dyDescent="0.25"/>
    <row r="2994" ht="15" customHeight="1" x14ac:dyDescent="0.25"/>
    <row r="2996" ht="15" customHeight="1" x14ac:dyDescent="0.25"/>
    <row r="2998" ht="15" customHeight="1" x14ac:dyDescent="0.25"/>
    <row r="3000" ht="15" customHeight="1" x14ac:dyDescent="0.25"/>
    <row r="3002" ht="15" customHeight="1" x14ac:dyDescent="0.25"/>
    <row r="3004" ht="15" customHeight="1" x14ac:dyDescent="0.25"/>
    <row r="3006" ht="15" customHeight="1" x14ac:dyDescent="0.25"/>
    <row r="3008" ht="15" customHeight="1" x14ac:dyDescent="0.25"/>
    <row r="3010" ht="15" customHeight="1" x14ac:dyDescent="0.25"/>
    <row r="3012" ht="15" customHeight="1" x14ac:dyDescent="0.25"/>
    <row r="3014" ht="15" customHeight="1" x14ac:dyDescent="0.25"/>
    <row r="3016" ht="15" customHeight="1" x14ac:dyDescent="0.25"/>
    <row r="3018" ht="15" customHeight="1" x14ac:dyDescent="0.25"/>
    <row r="3020" ht="15" customHeight="1" x14ac:dyDescent="0.25"/>
    <row r="3022" ht="15" customHeight="1" x14ac:dyDescent="0.25"/>
    <row r="3024" ht="15" customHeight="1" x14ac:dyDescent="0.25"/>
    <row r="3026" ht="15" customHeight="1" x14ac:dyDescent="0.25"/>
    <row r="3028" ht="15" customHeight="1" x14ac:dyDescent="0.25"/>
    <row r="3030" ht="15" customHeight="1" x14ac:dyDescent="0.25"/>
    <row r="3032" ht="15" customHeight="1" x14ac:dyDescent="0.25"/>
    <row r="3034" ht="15" customHeight="1" x14ac:dyDescent="0.25"/>
    <row r="3036" ht="15" customHeight="1" x14ac:dyDescent="0.25"/>
    <row r="3038" ht="15" customHeight="1" x14ac:dyDescent="0.25"/>
    <row r="3040" ht="15" customHeight="1" x14ac:dyDescent="0.25"/>
    <row r="3042" ht="15" customHeight="1" x14ac:dyDescent="0.25"/>
    <row r="3044" ht="15" customHeight="1" x14ac:dyDescent="0.25"/>
    <row r="3046" ht="15" customHeight="1" x14ac:dyDescent="0.25"/>
    <row r="3048" ht="15" customHeight="1" x14ac:dyDescent="0.25"/>
    <row r="3050" ht="15" customHeight="1" x14ac:dyDescent="0.25"/>
    <row r="3052" ht="15" customHeight="1" x14ac:dyDescent="0.25"/>
    <row r="3054" ht="15" customHeight="1" x14ac:dyDescent="0.25"/>
    <row r="3056" ht="15" customHeight="1" x14ac:dyDescent="0.25"/>
    <row r="3058" ht="15" customHeight="1" x14ac:dyDescent="0.25"/>
    <row r="3060" ht="15" customHeight="1" x14ac:dyDescent="0.25"/>
    <row r="3062" ht="15" customHeight="1" x14ac:dyDescent="0.25"/>
    <row r="3064" ht="15" customHeight="1" x14ac:dyDescent="0.25"/>
    <row r="3066" ht="15" customHeight="1" x14ac:dyDescent="0.25"/>
    <row r="3068" ht="15" customHeight="1" x14ac:dyDescent="0.25"/>
    <row r="3070" ht="15" customHeight="1" x14ac:dyDescent="0.25"/>
    <row r="3072" ht="15" customHeight="1" x14ac:dyDescent="0.25"/>
    <row r="3074" ht="15" customHeight="1" x14ac:dyDescent="0.25"/>
    <row r="3076" ht="15" customHeight="1" x14ac:dyDescent="0.25"/>
    <row r="3078" ht="15" customHeight="1" x14ac:dyDescent="0.25"/>
    <row r="3080" ht="15" customHeight="1" x14ac:dyDescent="0.25"/>
    <row r="3082" ht="15" customHeight="1" x14ac:dyDescent="0.25"/>
    <row r="3084" ht="15" customHeight="1" x14ac:dyDescent="0.25"/>
    <row r="3086" ht="15" customHeight="1" x14ac:dyDescent="0.25"/>
    <row r="3088" ht="15" customHeight="1" x14ac:dyDescent="0.25"/>
    <row r="3090" ht="15" customHeight="1" x14ac:dyDescent="0.25"/>
    <row r="3092" ht="15" customHeight="1" x14ac:dyDescent="0.25"/>
    <row r="3094" ht="15" customHeight="1" x14ac:dyDescent="0.25"/>
    <row r="3096" ht="15" customHeight="1" x14ac:dyDescent="0.25"/>
    <row r="3098" ht="15" customHeight="1" x14ac:dyDescent="0.25"/>
    <row r="3100" ht="15" customHeight="1" x14ac:dyDescent="0.25"/>
    <row r="3102" ht="15" customHeight="1" x14ac:dyDescent="0.25"/>
    <row r="3104" ht="15" customHeight="1" x14ac:dyDescent="0.25"/>
    <row r="3106" ht="15" customHeight="1" x14ac:dyDescent="0.25"/>
    <row r="3108" ht="15" customHeight="1" x14ac:dyDescent="0.25"/>
    <row r="3110" ht="15" customHeight="1" x14ac:dyDescent="0.25"/>
    <row r="3112" ht="15" customHeight="1" x14ac:dyDescent="0.25"/>
    <row r="3114" ht="15" customHeight="1" x14ac:dyDescent="0.25"/>
    <row r="3116" ht="15" customHeight="1" x14ac:dyDescent="0.25"/>
    <row r="3118" ht="15" customHeight="1" x14ac:dyDescent="0.25"/>
    <row r="3120" ht="15" customHeight="1" x14ac:dyDescent="0.25"/>
    <row r="3122" ht="15" customHeight="1" x14ac:dyDescent="0.25"/>
    <row r="3124" ht="15" customHeight="1" x14ac:dyDescent="0.25"/>
    <row r="3126" ht="15" customHeight="1" x14ac:dyDescent="0.25"/>
    <row r="3128" ht="15" customHeight="1" x14ac:dyDescent="0.25"/>
    <row r="3130" ht="15" customHeight="1" x14ac:dyDescent="0.25"/>
    <row r="3132" ht="15" customHeight="1" x14ac:dyDescent="0.25"/>
    <row r="3134" ht="15" customHeight="1" x14ac:dyDescent="0.25"/>
    <row r="3136" ht="15" customHeight="1" x14ac:dyDescent="0.25"/>
    <row r="3138" ht="15" customHeight="1" x14ac:dyDescent="0.25"/>
    <row r="3140" ht="15" customHeight="1" x14ac:dyDescent="0.25"/>
    <row r="3142" ht="15" customHeight="1" x14ac:dyDescent="0.25"/>
    <row r="3144" ht="15" customHeight="1" x14ac:dyDescent="0.25"/>
    <row r="3146" ht="15" customHeight="1" x14ac:dyDescent="0.25"/>
    <row r="3148" ht="15" customHeight="1" x14ac:dyDescent="0.25"/>
    <row r="3150" ht="15" customHeight="1" x14ac:dyDescent="0.25"/>
    <row r="3152" ht="15" customHeight="1" x14ac:dyDescent="0.25"/>
    <row r="3154" ht="15" customHeight="1" x14ac:dyDescent="0.25"/>
    <row r="3156" ht="15" customHeight="1" x14ac:dyDescent="0.25"/>
    <row r="3158" ht="15" customHeight="1" x14ac:dyDescent="0.25"/>
    <row r="3160" ht="15" customHeight="1" x14ac:dyDescent="0.25"/>
    <row r="3162" ht="15" customHeight="1" x14ac:dyDescent="0.25"/>
    <row r="3164" ht="15" customHeight="1" x14ac:dyDescent="0.25"/>
    <row r="3166" ht="15" customHeight="1" x14ac:dyDescent="0.25"/>
    <row r="3168" ht="15" customHeight="1" x14ac:dyDescent="0.25"/>
    <row r="3170" ht="15" customHeight="1" x14ac:dyDescent="0.25"/>
    <row r="3172" ht="15" customHeight="1" x14ac:dyDescent="0.25"/>
    <row r="3174" ht="15" customHeight="1" x14ac:dyDescent="0.25"/>
    <row r="3176" ht="15" customHeight="1" x14ac:dyDescent="0.25"/>
    <row r="3178" ht="15" customHeight="1" x14ac:dyDescent="0.25"/>
    <row r="3180" ht="15" customHeight="1" x14ac:dyDescent="0.25"/>
    <row r="3182" ht="15" customHeight="1" x14ac:dyDescent="0.25"/>
    <row r="3184" ht="15" customHeight="1" x14ac:dyDescent="0.25"/>
    <row r="3186" ht="15" customHeight="1" x14ac:dyDescent="0.25"/>
    <row r="3188" ht="15" customHeight="1" x14ac:dyDescent="0.25"/>
    <row r="3190" ht="15" customHeight="1" x14ac:dyDescent="0.25"/>
    <row r="3192" ht="15" customHeight="1" x14ac:dyDescent="0.25"/>
    <row r="3194" ht="15" customHeight="1" x14ac:dyDescent="0.25"/>
    <row r="3196" ht="15" customHeight="1" x14ac:dyDescent="0.25"/>
    <row r="3198" ht="15" customHeight="1" x14ac:dyDescent="0.25"/>
    <row r="3200" ht="15" customHeight="1" x14ac:dyDescent="0.25"/>
    <row r="3202" ht="15" customHeight="1" x14ac:dyDescent="0.25"/>
    <row r="3204" ht="15" customHeight="1" x14ac:dyDescent="0.25"/>
    <row r="3206" ht="15" customHeight="1" x14ac:dyDescent="0.25"/>
    <row r="3208" ht="15" customHeight="1" x14ac:dyDescent="0.25"/>
    <row r="3210" ht="15" customHeight="1" x14ac:dyDescent="0.25"/>
    <row r="3212" ht="15" customHeight="1" x14ac:dyDescent="0.25"/>
    <row r="3214" ht="15" customHeight="1" x14ac:dyDescent="0.25"/>
    <row r="3216" ht="15" customHeight="1" x14ac:dyDescent="0.25"/>
    <row r="3218" ht="15" customHeight="1" x14ac:dyDescent="0.25"/>
    <row r="3220" ht="15" customHeight="1" x14ac:dyDescent="0.25"/>
    <row r="3222" ht="15" customHeight="1" x14ac:dyDescent="0.25"/>
    <row r="3224" ht="15" customHeight="1" x14ac:dyDescent="0.25"/>
    <row r="3226" ht="15" customHeight="1" x14ac:dyDescent="0.25"/>
    <row r="3228" ht="15" customHeight="1" x14ac:dyDescent="0.25"/>
    <row r="3230" ht="15" customHeight="1" x14ac:dyDescent="0.25"/>
    <row r="3232" ht="15" customHeight="1" x14ac:dyDescent="0.25"/>
    <row r="3234" ht="15" customHeight="1" x14ac:dyDescent="0.25"/>
    <row r="3236" ht="15" customHeight="1" x14ac:dyDescent="0.25"/>
    <row r="3238" ht="15" customHeight="1" x14ac:dyDescent="0.25"/>
    <row r="3240" ht="15" customHeight="1" x14ac:dyDescent="0.25"/>
    <row r="3242" ht="15" customHeight="1" x14ac:dyDescent="0.25"/>
    <row r="3244" ht="15" customHeight="1" x14ac:dyDescent="0.25"/>
    <row r="3246" ht="15" customHeight="1" x14ac:dyDescent="0.25"/>
    <row r="3248" ht="15" customHeight="1" x14ac:dyDescent="0.25"/>
    <row r="3250" ht="15" customHeight="1" x14ac:dyDescent="0.25"/>
    <row r="3252" ht="15" customHeight="1" x14ac:dyDescent="0.25"/>
    <row r="3254" ht="15" customHeight="1" x14ac:dyDescent="0.25"/>
    <row r="3256" ht="15" customHeight="1" x14ac:dyDescent="0.25"/>
    <row r="3258" ht="15" customHeight="1" x14ac:dyDescent="0.25"/>
    <row r="3260" ht="15" customHeight="1" x14ac:dyDescent="0.25"/>
    <row r="3262" ht="15" customHeight="1" x14ac:dyDescent="0.25"/>
    <row r="3264" ht="15" customHeight="1" x14ac:dyDescent="0.25"/>
    <row r="3266" ht="15" customHeight="1" x14ac:dyDescent="0.25"/>
    <row r="3268" ht="15" customHeight="1" x14ac:dyDescent="0.25"/>
    <row r="3270" ht="15" customHeight="1" x14ac:dyDescent="0.25"/>
    <row r="3272" ht="15" customHeight="1" x14ac:dyDescent="0.25"/>
    <row r="3274" ht="15" customHeight="1" x14ac:dyDescent="0.25"/>
    <row r="3276" ht="15" customHeight="1" x14ac:dyDescent="0.25"/>
    <row r="3278" ht="15" customHeight="1" x14ac:dyDescent="0.25"/>
    <row r="3280" ht="15" customHeight="1" x14ac:dyDescent="0.25"/>
    <row r="3282" ht="15" customHeight="1" x14ac:dyDescent="0.25"/>
    <row r="3284" ht="15" customHeight="1" x14ac:dyDescent="0.25"/>
    <row r="3286" ht="15" customHeight="1" x14ac:dyDescent="0.25"/>
    <row r="3288" ht="15" customHeight="1" x14ac:dyDescent="0.25"/>
    <row r="3290" ht="15" customHeight="1" x14ac:dyDescent="0.25"/>
    <row r="3292" ht="15" customHeight="1" x14ac:dyDescent="0.25"/>
    <row r="3294" ht="15" customHeight="1" x14ac:dyDescent="0.25"/>
    <row r="3296" ht="15" customHeight="1" x14ac:dyDescent="0.25"/>
    <row r="3298" ht="15" customHeight="1" x14ac:dyDescent="0.25"/>
    <row r="3300" ht="15" customHeight="1" x14ac:dyDescent="0.25"/>
    <row r="3302" ht="15" customHeight="1" x14ac:dyDescent="0.25"/>
    <row r="3304" ht="15" customHeight="1" x14ac:dyDescent="0.25"/>
    <row r="3306" ht="15" customHeight="1" x14ac:dyDescent="0.25"/>
    <row r="3308" ht="15" customHeight="1" x14ac:dyDescent="0.25"/>
    <row r="3310" ht="15" customHeight="1" x14ac:dyDescent="0.25"/>
    <row r="3312" ht="15" customHeight="1" x14ac:dyDescent="0.25"/>
    <row r="3314" ht="15" customHeight="1" x14ac:dyDescent="0.25"/>
    <row r="3316" ht="15" customHeight="1" x14ac:dyDescent="0.25"/>
    <row r="3318" ht="15" customHeight="1" x14ac:dyDescent="0.25"/>
    <row r="3320" ht="15" customHeight="1" x14ac:dyDescent="0.25"/>
    <row r="3322" ht="15" customHeight="1" x14ac:dyDescent="0.25"/>
    <row r="3324" ht="15" customHeight="1" x14ac:dyDescent="0.25"/>
    <row r="3326" ht="15" customHeight="1" x14ac:dyDescent="0.25"/>
    <row r="3328" ht="15" customHeight="1" x14ac:dyDescent="0.25"/>
    <row r="3330" ht="15" customHeight="1" x14ac:dyDescent="0.25"/>
    <row r="3332" ht="15" customHeight="1" x14ac:dyDescent="0.25"/>
    <row r="3334" ht="15" customHeight="1" x14ac:dyDescent="0.25"/>
    <row r="3336" ht="15" customHeight="1" x14ac:dyDescent="0.25"/>
    <row r="3338" ht="15" customHeight="1" x14ac:dyDescent="0.25"/>
    <row r="3340" ht="15" customHeight="1" x14ac:dyDescent="0.25"/>
    <row r="3342" ht="15" customHeight="1" x14ac:dyDescent="0.25"/>
    <row r="3344" ht="15" customHeight="1" x14ac:dyDescent="0.25"/>
    <row r="3346" ht="15" customHeight="1" x14ac:dyDescent="0.25"/>
    <row r="3348" ht="15" customHeight="1" x14ac:dyDescent="0.25"/>
    <row r="3350" ht="15" customHeight="1" x14ac:dyDescent="0.25"/>
    <row r="3352" ht="15" customHeight="1" x14ac:dyDescent="0.25"/>
    <row r="3354" ht="15" customHeight="1" x14ac:dyDescent="0.25"/>
    <row r="3356" ht="15" customHeight="1" x14ac:dyDescent="0.25"/>
    <row r="3358" ht="15" customHeight="1" x14ac:dyDescent="0.25"/>
    <row r="3360" ht="15" customHeight="1" x14ac:dyDescent="0.25"/>
    <row r="3362" ht="15" customHeight="1" x14ac:dyDescent="0.25"/>
    <row r="3364" ht="15" customHeight="1" x14ac:dyDescent="0.25"/>
    <row r="3366" ht="15" customHeight="1" x14ac:dyDescent="0.25"/>
    <row r="3368" ht="15" customHeight="1" x14ac:dyDescent="0.25"/>
    <row r="3370" ht="15" customHeight="1" x14ac:dyDescent="0.25"/>
    <row r="3372" ht="15" customHeight="1" x14ac:dyDescent="0.25"/>
    <row r="3374" ht="15" customHeight="1" x14ac:dyDescent="0.25"/>
    <row r="3376" ht="15" customHeight="1" x14ac:dyDescent="0.25"/>
    <row r="3378" ht="15" customHeight="1" x14ac:dyDescent="0.25"/>
    <row r="3380" ht="15" customHeight="1" x14ac:dyDescent="0.25"/>
    <row r="3382" ht="15" customHeight="1" x14ac:dyDescent="0.25"/>
    <row r="3384" ht="15" customHeight="1" x14ac:dyDescent="0.25"/>
    <row r="3386" ht="15" customHeight="1" x14ac:dyDescent="0.25"/>
    <row r="3388" ht="15" customHeight="1" x14ac:dyDescent="0.25"/>
    <row r="3390" ht="15" customHeight="1" x14ac:dyDescent="0.25"/>
    <row r="3392" ht="15" customHeight="1" x14ac:dyDescent="0.25"/>
    <row r="3394" ht="15" customHeight="1" x14ac:dyDescent="0.25"/>
    <row r="3396" ht="15" customHeight="1" x14ac:dyDescent="0.25"/>
    <row r="3398" ht="15" customHeight="1" x14ac:dyDescent="0.25"/>
    <row r="3400" ht="15" customHeight="1" x14ac:dyDescent="0.25"/>
    <row r="3402" ht="15" customHeight="1" x14ac:dyDescent="0.25"/>
    <row r="3404" ht="15" customHeight="1" x14ac:dyDescent="0.25"/>
    <row r="3406" ht="15" customHeight="1" x14ac:dyDescent="0.25"/>
    <row r="3408" ht="15" customHeight="1" x14ac:dyDescent="0.25"/>
    <row r="3410" ht="15" customHeight="1" x14ac:dyDescent="0.25"/>
    <row r="3412" ht="15" customHeight="1" x14ac:dyDescent="0.25"/>
    <row r="3414" ht="15" customHeight="1" x14ac:dyDescent="0.25"/>
    <row r="3416" ht="15" customHeight="1" x14ac:dyDescent="0.25"/>
    <row r="3418" ht="15" customHeight="1" x14ac:dyDescent="0.25"/>
    <row r="3420" ht="15" customHeight="1" x14ac:dyDescent="0.25"/>
    <row r="3422" ht="15" customHeight="1" x14ac:dyDescent="0.25"/>
    <row r="3424" ht="15" customHeight="1" x14ac:dyDescent="0.25"/>
    <row r="3426" ht="15" customHeight="1" x14ac:dyDescent="0.25"/>
    <row r="3428" ht="15" customHeight="1" x14ac:dyDescent="0.25"/>
    <row r="3430" ht="15" customHeight="1" x14ac:dyDescent="0.25"/>
    <row r="3432" ht="15" customHeight="1" x14ac:dyDescent="0.25"/>
    <row r="3434" ht="15" customHeight="1" x14ac:dyDescent="0.25"/>
    <row r="3436" ht="15" customHeight="1" x14ac:dyDescent="0.25"/>
    <row r="3438" ht="15" customHeight="1" x14ac:dyDescent="0.25"/>
    <row r="3440" ht="15" customHeight="1" x14ac:dyDescent="0.25"/>
    <row r="3442" ht="15" customHeight="1" x14ac:dyDescent="0.25"/>
    <row r="3444" ht="15" customHeight="1" x14ac:dyDescent="0.25"/>
    <row r="3446" ht="15" customHeight="1" x14ac:dyDescent="0.25"/>
    <row r="3448" ht="15" customHeight="1" x14ac:dyDescent="0.25"/>
    <row r="3450" ht="15" customHeight="1" x14ac:dyDescent="0.25"/>
    <row r="3452" ht="15" customHeight="1" x14ac:dyDescent="0.25"/>
    <row r="3454" ht="15" customHeight="1" x14ac:dyDescent="0.25"/>
    <row r="3456" ht="15" customHeight="1" x14ac:dyDescent="0.25"/>
    <row r="3458" ht="15" customHeight="1" x14ac:dyDescent="0.25"/>
    <row r="3460" ht="15" customHeight="1" x14ac:dyDescent="0.25"/>
    <row r="3462" ht="15" customHeight="1" x14ac:dyDescent="0.25"/>
    <row r="3464" ht="15" customHeight="1" x14ac:dyDescent="0.25"/>
    <row r="3466" ht="15" customHeight="1" x14ac:dyDescent="0.25"/>
    <row r="3468" ht="15" customHeight="1" x14ac:dyDescent="0.25"/>
    <row r="3470" ht="15" customHeight="1" x14ac:dyDescent="0.25"/>
    <row r="3472" ht="15" customHeight="1" x14ac:dyDescent="0.25"/>
    <row r="3474" ht="15" customHeight="1" x14ac:dyDescent="0.25"/>
    <row r="3476" ht="15" customHeight="1" x14ac:dyDescent="0.25"/>
    <row r="3478" ht="15" customHeight="1" x14ac:dyDescent="0.25"/>
    <row r="3480" ht="15" customHeight="1" x14ac:dyDescent="0.25"/>
    <row r="3482" ht="15" customHeight="1" x14ac:dyDescent="0.25"/>
    <row r="3484" ht="15" customHeight="1" x14ac:dyDescent="0.25"/>
    <row r="3486" ht="15" customHeight="1" x14ac:dyDescent="0.25"/>
    <row r="3488" ht="15" customHeight="1" x14ac:dyDescent="0.25"/>
    <row r="3490" ht="15" customHeight="1" x14ac:dyDescent="0.25"/>
    <row r="3492" ht="15" customHeight="1" x14ac:dyDescent="0.25"/>
    <row r="3494" ht="15" customHeight="1" x14ac:dyDescent="0.25"/>
    <row r="3496" ht="15" customHeight="1" x14ac:dyDescent="0.25"/>
    <row r="3498" ht="15" customHeight="1" x14ac:dyDescent="0.25"/>
    <row r="3500" ht="15" customHeight="1" x14ac:dyDescent="0.25"/>
    <row r="3502" ht="15" customHeight="1" x14ac:dyDescent="0.25"/>
    <row r="3504" ht="15" customHeight="1" x14ac:dyDescent="0.25"/>
    <row r="3506" ht="15" customHeight="1" x14ac:dyDescent="0.25"/>
    <row r="3508" ht="15" customHeight="1" x14ac:dyDescent="0.25"/>
    <row r="3510" ht="15" customHeight="1" x14ac:dyDescent="0.25"/>
    <row r="3512" ht="15" customHeight="1" x14ac:dyDescent="0.25"/>
    <row r="3514" ht="15" customHeight="1" x14ac:dyDescent="0.25"/>
    <row r="3516" ht="15" customHeight="1" x14ac:dyDescent="0.25"/>
    <row r="3518" ht="15" customHeight="1" x14ac:dyDescent="0.25"/>
    <row r="3520" ht="15" customHeight="1" x14ac:dyDescent="0.25"/>
    <row r="3522" ht="15" customHeight="1" x14ac:dyDescent="0.25"/>
    <row r="3524" ht="15" customHeight="1" x14ac:dyDescent="0.25"/>
    <row r="3526" ht="15" customHeight="1" x14ac:dyDescent="0.25"/>
    <row r="3528" ht="15" customHeight="1" x14ac:dyDescent="0.25"/>
    <row r="3530" ht="15" customHeight="1" x14ac:dyDescent="0.25"/>
    <row r="3532" ht="15" customHeight="1" x14ac:dyDescent="0.25"/>
    <row r="3534" ht="15" customHeight="1" x14ac:dyDescent="0.25"/>
    <row r="3536" ht="15" customHeight="1" x14ac:dyDescent="0.25"/>
    <row r="3538" ht="15" customHeight="1" x14ac:dyDescent="0.25"/>
    <row r="3540" ht="15" customHeight="1" x14ac:dyDescent="0.25"/>
    <row r="3542" ht="15" customHeight="1" x14ac:dyDescent="0.25"/>
    <row r="3544" ht="15" customHeight="1" x14ac:dyDescent="0.25"/>
    <row r="3546" ht="15" customHeight="1" x14ac:dyDescent="0.25"/>
    <row r="3548" ht="15" customHeight="1" x14ac:dyDescent="0.25"/>
    <row r="3550" ht="15" customHeight="1" x14ac:dyDescent="0.25"/>
    <row r="3552" ht="15" customHeight="1" x14ac:dyDescent="0.25"/>
    <row r="3554" ht="15" customHeight="1" x14ac:dyDescent="0.25"/>
    <row r="3556" ht="15" customHeight="1" x14ac:dyDescent="0.25"/>
    <row r="3558" ht="15" customHeight="1" x14ac:dyDescent="0.25"/>
    <row r="3560" ht="15" customHeight="1" x14ac:dyDescent="0.25"/>
    <row r="3562" ht="15" customHeight="1" x14ac:dyDescent="0.25"/>
    <row r="3564" ht="15" customHeight="1" x14ac:dyDescent="0.25"/>
    <row r="3566" ht="15" customHeight="1" x14ac:dyDescent="0.25"/>
    <row r="3568" ht="15" customHeight="1" x14ac:dyDescent="0.25"/>
    <row r="3570" ht="15" customHeight="1" x14ac:dyDescent="0.25"/>
    <row r="3572" ht="15" customHeight="1" x14ac:dyDescent="0.25"/>
    <row r="3574" ht="15" customHeight="1" x14ac:dyDescent="0.25"/>
    <row r="3576" ht="15" customHeight="1" x14ac:dyDescent="0.25"/>
    <row r="3578" ht="15" customHeight="1" x14ac:dyDescent="0.25"/>
    <row r="3580" ht="15" customHeight="1" x14ac:dyDescent="0.25"/>
    <row r="3582" ht="15" customHeight="1" x14ac:dyDescent="0.25"/>
    <row r="3584" ht="15" customHeight="1" x14ac:dyDescent="0.25"/>
    <row r="3586" ht="15" customHeight="1" x14ac:dyDescent="0.25"/>
    <row r="3588" ht="15" customHeight="1" x14ac:dyDescent="0.25"/>
    <row r="3590" ht="15" customHeight="1" x14ac:dyDescent="0.25"/>
    <row r="3592" ht="15" customHeight="1" x14ac:dyDescent="0.25"/>
    <row r="3594" ht="15" customHeight="1" x14ac:dyDescent="0.25"/>
    <row r="3596" ht="15" customHeight="1" x14ac:dyDescent="0.25"/>
    <row r="3598" ht="15" customHeight="1" x14ac:dyDescent="0.25"/>
    <row r="3600" ht="15" customHeight="1" x14ac:dyDescent="0.25"/>
    <row r="3602" ht="15" customHeight="1" x14ac:dyDescent="0.25"/>
    <row r="3604" ht="15" customHeight="1" x14ac:dyDescent="0.25"/>
    <row r="3606" ht="15" customHeight="1" x14ac:dyDescent="0.25"/>
    <row r="3608" ht="15" customHeight="1" x14ac:dyDescent="0.25"/>
    <row r="3610" ht="15" customHeight="1" x14ac:dyDescent="0.25"/>
    <row r="3612" ht="15" customHeight="1" x14ac:dyDescent="0.25"/>
    <row r="3614" ht="15" customHeight="1" x14ac:dyDescent="0.25"/>
    <row r="3616" ht="15" customHeight="1" x14ac:dyDescent="0.25"/>
    <row r="3618" ht="15" customHeight="1" x14ac:dyDescent="0.25"/>
    <row r="3620" ht="15" customHeight="1" x14ac:dyDescent="0.25"/>
    <row r="3622" ht="15" customHeight="1" x14ac:dyDescent="0.25"/>
    <row r="3624" ht="15" customHeight="1" x14ac:dyDescent="0.25"/>
    <row r="3626" ht="15" customHeight="1" x14ac:dyDescent="0.25"/>
    <row r="3628" ht="15" customHeight="1" x14ac:dyDescent="0.25"/>
    <row r="3630" ht="15" customHeight="1" x14ac:dyDescent="0.25"/>
    <row r="3632" ht="15" customHeight="1" x14ac:dyDescent="0.25"/>
    <row r="3634" ht="15" customHeight="1" x14ac:dyDescent="0.25"/>
    <row r="3636" ht="15" customHeight="1" x14ac:dyDescent="0.25"/>
    <row r="3638" ht="15" customHeight="1" x14ac:dyDescent="0.25"/>
    <row r="3640" ht="15" customHeight="1" x14ac:dyDescent="0.25"/>
    <row r="3642" ht="15" customHeight="1" x14ac:dyDescent="0.25"/>
    <row r="3644" ht="15" customHeight="1" x14ac:dyDescent="0.25"/>
    <row r="3646" ht="15" customHeight="1" x14ac:dyDescent="0.25"/>
    <row r="3648" ht="15" customHeight="1" x14ac:dyDescent="0.25"/>
    <row r="3650" ht="15" customHeight="1" x14ac:dyDescent="0.25"/>
    <row r="3652" ht="15" customHeight="1" x14ac:dyDescent="0.25"/>
    <row r="3654" ht="15" customHeight="1" x14ac:dyDescent="0.25"/>
    <row r="3656" ht="15" customHeight="1" x14ac:dyDescent="0.25"/>
    <row r="3658" ht="15" customHeight="1" x14ac:dyDescent="0.25"/>
    <row r="3660" ht="15" customHeight="1" x14ac:dyDescent="0.25"/>
    <row r="3662" ht="15" customHeight="1" x14ac:dyDescent="0.25"/>
    <row r="3664" ht="15" customHeight="1" x14ac:dyDescent="0.25"/>
    <row r="3666" ht="15" customHeight="1" x14ac:dyDescent="0.25"/>
    <row r="3668" ht="15" customHeight="1" x14ac:dyDescent="0.25"/>
    <row r="3670" ht="15" customHeight="1" x14ac:dyDescent="0.25"/>
    <row r="3672" ht="15" customHeight="1" x14ac:dyDescent="0.25"/>
    <row r="3674" ht="15" customHeight="1" x14ac:dyDescent="0.25"/>
    <row r="3676" ht="15" customHeight="1" x14ac:dyDescent="0.25"/>
    <row r="3678" ht="15" customHeight="1" x14ac:dyDescent="0.25"/>
    <row r="3680" ht="15" customHeight="1" x14ac:dyDescent="0.25"/>
    <row r="3682" spans="1:4" ht="15" customHeight="1" x14ac:dyDescent="0.25"/>
    <row r="3684" spans="1:4" ht="15" customHeight="1" x14ac:dyDescent="0.25"/>
    <row r="3685" spans="1:4" x14ac:dyDescent="0.25">
      <c r="A3685" s="231" t="s">
        <v>75</v>
      </c>
      <c r="B3685" s="231"/>
      <c r="C3685" s="231"/>
      <c r="D3685" s="231"/>
    </row>
    <row r="3686" spans="1:4" x14ac:dyDescent="0.25">
      <c r="A3686" s="242" t="s">
        <v>80</v>
      </c>
      <c r="B3686" s="242"/>
      <c r="C3686" s="242"/>
      <c r="D3686" s="242"/>
    </row>
    <row r="3687" spans="1:4" x14ac:dyDescent="0.25">
      <c r="A3687" s="243" t="s">
        <v>75</v>
      </c>
      <c r="B3687" s="232" t="s">
        <v>79</v>
      </c>
      <c r="C3687" s="181"/>
    </row>
    <row r="3688" spans="1:4" x14ac:dyDescent="0.25">
      <c r="A3688" s="244"/>
      <c r="B3688" s="233"/>
      <c r="C3688" s="164" t="s">
        <v>1916</v>
      </c>
    </row>
    <row r="3689" spans="1:4" x14ac:dyDescent="0.25">
      <c r="A3689" s="245" t="s">
        <v>76</v>
      </c>
      <c r="B3689" s="238">
        <v>0.26122672508214706</v>
      </c>
      <c r="C3689" s="240">
        <v>271.60999999999996</v>
      </c>
    </row>
    <row r="3690" spans="1:4" ht="15" customHeight="1" x14ac:dyDescent="0.25">
      <c r="A3690" s="246"/>
      <c r="B3690" s="239"/>
      <c r="C3690" s="241"/>
    </row>
    <row r="3691" spans="1:4" x14ac:dyDescent="0.25">
      <c r="A3691" s="231" t="s">
        <v>75</v>
      </c>
      <c r="B3691" s="231"/>
      <c r="C3691" s="231"/>
      <c r="D3691" s="231"/>
    </row>
  </sheetData>
  <mergeCells count="5498">
    <mergeCell ref="M757:M758"/>
    <mergeCell ref="N757:N758"/>
    <mergeCell ref="O757:O758"/>
    <mergeCell ref="M759:M760"/>
    <mergeCell ref="N759:N760"/>
    <mergeCell ref="O759:O760"/>
    <mergeCell ref="M761:M762"/>
    <mergeCell ref="N761:N762"/>
    <mergeCell ref="O761:O762"/>
    <mergeCell ref="A3691:D3691"/>
    <mergeCell ref="G763:G764"/>
    <mergeCell ref="H763:H764"/>
    <mergeCell ref="A3685:D3685"/>
    <mergeCell ref="A3686:D3686"/>
    <mergeCell ref="A3687:A3688"/>
    <mergeCell ref="B3687:B3688"/>
    <mergeCell ref="A3689:A3690"/>
    <mergeCell ref="B3689:B3690"/>
    <mergeCell ref="C3689:C3690"/>
    <mergeCell ref="J761:J762"/>
    <mergeCell ref="K761:K762"/>
    <mergeCell ref="L761:L762"/>
    <mergeCell ref="D757:D758"/>
    <mergeCell ref="E757:E758"/>
    <mergeCell ref="F757:F758"/>
    <mergeCell ref="D759:D760"/>
    <mergeCell ref="E759:E760"/>
    <mergeCell ref="F759:F760"/>
    <mergeCell ref="D761:D762"/>
    <mergeCell ref="E761:E762"/>
    <mergeCell ref="F761:F762"/>
    <mergeCell ref="A761:A762"/>
    <mergeCell ref="M745:M746"/>
    <mergeCell ref="N745:N746"/>
    <mergeCell ref="O745:O746"/>
    <mergeCell ref="M747:M748"/>
    <mergeCell ref="N747:N748"/>
    <mergeCell ref="O747:O748"/>
    <mergeCell ref="M749:M750"/>
    <mergeCell ref="N749:N750"/>
    <mergeCell ref="O749:O750"/>
    <mergeCell ref="M751:M752"/>
    <mergeCell ref="N751:N752"/>
    <mergeCell ref="O751:O752"/>
    <mergeCell ref="M753:M754"/>
    <mergeCell ref="N753:N754"/>
    <mergeCell ref="O753:O754"/>
    <mergeCell ref="M755:M756"/>
    <mergeCell ref="N755:N756"/>
    <mergeCell ref="O755:O756"/>
    <mergeCell ref="M733:M734"/>
    <mergeCell ref="N733:N734"/>
    <mergeCell ref="O733:O734"/>
    <mergeCell ref="M735:M736"/>
    <mergeCell ref="N735:N736"/>
    <mergeCell ref="O735:O736"/>
    <mergeCell ref="M737:M738"/>
    <mergeCell ref="N737:N738"/>
    <mergeCell ref="O737:O738"/>
    <mergeCell ref="M739:M740"/>
    <mergeCell ref="N739:N740"/>
    <mergeCell ref="O739:O740"/>
    <mergeCell ref="M741:M742"/>
    <mergeCell ref="N741:N742"/>
    <mergeCell ref="O741:O742"/>
    <mergeCell ref="M743:M744"/>
    <mergeCell ref="N743:N744"/>
    <mergeCell ref="O743:O744"/>
    <mergeCell ref="M721:M722"/>
    <mergeCell ref="N721:N722"/>
    <mergeCell ref="O721:O722"/>
    <mergeCell ref="M723:M724"/>
    <mergeCell ref="N723:N724"/>
    <mergeCell ref="O723:O724"/>
    <mergeCell ref="M725:M726"/>
    <mergeCell ref="N725:N726"/>
    <mergeCell ref="O725:O726"/>
    <mergeCell ref="M727:M728"/>
    <mergeCell ref="N727:N728"/>
    <mergeCell ref="O727:O728"/>
    <mergeCell ref="M729:M730"/>
    <mergeCell ref="N729:N730"/>
    <mergeCell ref="O729:O730"/>
    <mergeCell ref="M731:M732"/>
    <mergeCell ref="N731:N732"/>
    <mergeCell ref="O731:O732"/>
    <mergeCell ref="M709:M710"/>
    <mergeCell ref="N709:N710"/>
    <mergeCell ref="O709:O710"/>
    <mergeCell ref="M711:M712"/>
    <mergeCell ref="N711:N712"/>
    <mergeCell ref="O711:O712"/>
    <mergeCell ref="M713:M714"/>
    <mergeCell ref="N713:N714"/>
    <mergeCell ref="O713:O714"/>
    <mergeCell ref="M715:M716"/>
    <mergeCell ref="N715:N716"/>
    <mergeCell ref="O715:O716"/>
    <mergeCell ref="M717:M718"/>
    <mergeCell ref="N717:N718"/>
    <mergeCell ref="O717:O718"/>
    <mergeCell ref="M719:M720"/>
    <mergeCell ref="N719:N720"/>
    <mergeCell ref="O719:O720"/>
    <mergeCell ref="M696:M697"/>
    <mergeCell ref="N696:N697"/>
    <mergeCell ref="O696:O697"/>
    <mergeCell ref="M698:M699"/>
    <mergeCell ref="N698:N699"/>
    <mergeCell ref="O698:O699"/>
    <mergeCell ref="M701:M702"/>
    <mergeCell ref="N701:N702"/>
    <mergeCell ref="O701:O702"/>
    <mergeCell ref="M703:M704"/>
    <mergeCell ref="N703:N704"/>
    <mergeCell ref="O703:O704"/>
    <mergeCell ref="M705:M706"/>
    <mergeCell ref="N705:N706"/>
    <mergeCell ref="O705:O706"/>
    <mergeCell ref="M707:M708"/>
    <mergeCell ref="N707:N708"/>
    <mergeCell ref="O707:O708"/>
    <mergeCell ref="M684:M685"/>
    <mergeCell ref="N684:N685"/>
    <mergeCell ref="O684:O685"/>
    <mergeCell ref="M686:M687"/>
    <mergeCell ref="N686:N687"/>
    <mergeCell ref="O686:O687"/>
    <mergeCell ref="M688:M689"/>
    <mergeCell ref="N688:N689"/>
    <mergeCell ref="O688:O689"/>
    <mergeCell ref="M690:M691"/>
    <mergeCell ref="N690:N691"/>
    <mergeCell ref="O690:O691"/>
    <mergeCell ref="M692:M693"/>
    <mergeCell ref="N692:N693"/>
    <mergeCell ref="O692:O693"/>
    <mergeCell ref="M694:M695"/>
    <mergeCell ref="N694:N695"/>
    <mergeCell ref="O694:O695"/>
    <mergeCell ref="M672:M673"/>
    <mergeCell ref="N672:N673"/>
    <mergeCell ref="O672:O673"/>
    <mergeCell ref="M674:M675"/>
    <mergeCell ref="N674:N675"/>
    <mergeCell ref="O674:O675"/>
    <mergeCell ref="M676:M677"/>
    <mergeCell ref="N676:N677"/>
    <mergeCell ref="O676:O677"/>
    <mergeCell ref="M678:M679"/>
    <mergeCell ref="N678:N679"/>
    <mergeCell ref="O678:O679"/>
    <mergeCell ref="M680:M681"/>
    <mergeCell ref="N680:N681"/>
    <mergeCell ref="O680:O681"/>
    <mergeCell ref="M682:M683"/>
    <mergeCell ref="N682:N683"/>
    <mergeCell ref="O682:O683"/>
    <mergeCell ref="M660:M661"/>
    <mergeCell ref="N660:N661"/>
    <mergeCell ref="O660:O661"/>
    <mergeCell ref="M662:M663"/>
    <mergeCell ref="N662:N663"/>
    <mergeCell ref="O662:O663"/>
    <mergeCell ref="M664:M665"/>
    <mergeCell ref="N664:N665"/>
    <mergeCell ref="O664:O665"/>
    <mergeCell ref="M666:M667"/>
    <mergeCell ref="N666:N667"/>
    <mergeCell ref="O666:O667"/>
    <mergeCell ref="M668:M669"/>
    <mergeCell ref="N668:N669"/>
    <mergeCell ref="O668:O669"/>
    <mergeCell ref="M670:M671"/>
    <mergeCell ref="N670:N671"/>
    <mergeCell ref="O670:O671"/>
    <mergeCell ref="M648:M649"/>
    <mergeCell ref="N648:N649"/>
    <mergeCell ref="O648:O649"/>
    <mergeCell ref="M650:M651"/>
    <mergeCell ref="N650:N651"/>
    <mergeCell ref="O650:O651"/>
    <mergeCell ref="M652:M653"/>
    <mergeCell ref="N652:N653"/>
    <mergeCell ref="O652:O653"/>
    <mergeCell ref="M654:M655"/>
    <mergeCell ref="N654:N655"/>
    <mergeCell ref="O654:O655"/>
    <mergeCell ref="M656:M657"/>
    <mergeCell ref="N656:N657"/>
    <mergeCell ref="O656:O657"/>
    <mergeCell ref="M658:M659"/>
    <mergeCell ref="N658:N659"/>
    <mergeCell ref="O658:O659"/>
    <mergeCell ref="M635:M636"/>
    <mergeCell ref="N635:N636"/>
    <mergeCell ref="O635:O636"/>
    <mergeCell ref="M637:M638"/>
    <mergeCell ref="N637:N638"/>
    <mergeCell ref="O637:O638"/>
    <mergeCell ref="M640:M641"/>
    <mergeCell ref="N640:N641"/>
    <mergeCell ref="O640:O641"/>
    <mergeCell ref="M642:M643"/>
    <mergeCell ref="N642:N643"/>
    <mergeCell ref="O642:O643"/>
    <mergeCell ref="M644:M645"/>
    <mergeCell ref="N644:N645"/>
    <mergeCell ref="O644:O645"/>
    <mergeCell ref="M646:M647"/>
    <mergeCell ref="N646:N647"/>
    <mergeCell ref="O646:O647"/>
    <mergeCell ref="M623:M624"/>
    <mergeCell ref="N623:N624"/>
    <mergeCell ref="O623:O624"/>
    <mergeCell ref="M625:M626"/>
    <mergeCell ref="N625:N626"/>
    <mergeCell ref="O625:O626"/>
    <mergeCell ref="M627:M628"/>
    <mergeCell ref="N627:N628"/>
    <mergeCell ref="O627:O628"/>
    <mergeCell ref="M629:M630"/>
    <mergeCell ref="N629:N630"/>
    <mergeCell ref="O629:O630"/>
    <mergeCell ref="M631:M632"/>
    <mergeCell ref="N631:N632"/>
    <mergeCell ref="O631:O632"/>
    <mergeCell ref="M633:M634"/>
    <mergeCell ref="N633:N634"/>
    <mergeCell ref="O633:O634"/>
    <mergeCell ref="M611:M612"/>
    <mergeCell ref="N611:N612"/>
    <mergeCell ref="O611:O612"/>
    <mergeCell ref="M613:M614"/>
    <mergeCell ref="N613:N614"/>
    <mergeCell ref="O613:O614"/>
    <mergeCell ref="M615:M616"/>
    <mergeCell ref="N615:N616"/>
    <mergeCell ref="O615:O616"/>
    <mergeCell ref="M617:M618"/>
    <mergeCell ref="N617:N618"/>
    <mergeCell ref="O617:O618"/>
    <mergeCell ref="M619:M620"/>
    <mergeCell ref="N619:N620"/>
    <mergeCell ref="O619:O620"/>
    <mergeCell ref="M621:M622"/>
    <mergeCell ref="N621:N622"/>
    <mergeCell ref="O621:O622"/>
    <mergeCell ref="M599:M600"/>
    <mergeCell ref="N599:N600"/>
    <mergeCell ref="O599:O600"/>
    <mergeCell ref="M601:M602"/>
    <mergeCell ref="N601:N602"/>
    <mergeCell ref="O601:O602"/>
    <mergeCell ref="M603:M604"/>
    <mergeCell ref="N603:N604"/>
    <mergeCell ref="O603:O604"/>
    <mergeCell ref="M605:M606"/>
    <mergeCell ref="N605:N606"/>
    <mergeCell ref="O605:O606"/>
    <mergeCell ref="M607:M608"/>
    <mergeCell ref="N607:N608"/>
    <mergeCell ref="O607:O608"/>
    <mergeCell ref="M609:M610"/>
    <mergeCell ref="N609:N610"/>
    <mergeCell ref="O609:O610"/>
    <mergeCell ref="M587:M588"/>
    <mergeCell ref="N587:N588"/>
    <mergeCell ref="O587:O588"/>
    <mergeCell ref="M589:M590"/>
    <mergeCell ref="N589:N590"/>
    <mergeCell ref="O589:O590"/>
    <mergeCell ref="M591:M592"/>
    <mergeCell ref="N591:N592"/>
    <mergeCell ref="O591:O592"/>
    <mergeCell ref="M593:M594"/>
    <mergeCell ref="N593:N594"/>
    <mergeCell ref="O593:O594"/>
    <mergeCell ref="M595:M596"/>
    <mergeCell ref="N595:N596"/>
    <mergeCell ref="O595:O596"/>
    <mergeCell ref="M597:M598"/>
    <mergeCell ref="N597:N598"/>
    <mergeCell ref="O597:O598"/>
    <mergeCell ref="M574:M575"/>
    <mergeCell ref="N574:N575"/>
    <mergeCell ref="O574:O575"/>
    <mergeCell ref="M577:M578"/>
    <mergeCell ref="N577:N578"/>
    <mergeCell ref="O577:O578"/>
    <mergeCell ref="M579:M580"/>
    <mergeCell ref="N579:N580"/>
    <mergeCell ref="O579:O580"/>
    <mergeCell ref="M581:M582"/>
    <mergeCell ref="N581:N582"/>
    <mergeCell ref="O581:O582"/>
    <mergeCell ref="M583:M584"/>
    <mergeCell ref="N583:N584"/>
    <mergeCell ref="O583:O584"/>
    <mergeCell ref="M585:M586"/>
    <mergeCell ref="N585:N586"/>
    <mergeCell ref="O585:O586"/>
    <mergeCell ref="M562:M563"/>
    <mergeCell ref="N562:N563"/>
    <mergeCell ref="O562:O563"/>
    <mergeCell ref="M564:M565"/>
    <mergeCell ref="N564:N565"/>
    <mergeCell ref="O564:O565"/>
    <mergeCell ref="M566:M567"/>
    <mergeCell ref="N566:N567"/>
    <mergeCell ref="O566:O567"/>
    <mergeCell ref="M568:M569"/>
    <mergeCell ref="N568:N569"/>
    <mergeCell ref="O568:O569"/>
    <mergeCell ref="M570:M571"/>
    <mergeCell ref="N570:N571"/>
    <mergeCell ref="O570:O571"/>
    <mergeCell ref="M572:M573"/>
    <mergeCell ref="N572:N573"/>
    <mergeCell ref="O572:O573"/>
    <mergeCell ref="M550:M551"/>
    <mergeCell ref="N550:N551"/>
    <mergeCell ref="O550:O551"/>
    <mergeCell ref="M552:M553"/>
    <mergeCell ref="N552:N553"/>
    <mergeCell ref="O552:O553"/>
    <mergeCell ref="M554:M555"/>
    <mergeCell ref="N554:N555"/>
    <mergeCell ref="O554:O555"/>
    <mergeCell ref="M556:M557"/>
    <mergeCell ref="N556:N557"/>
    <mergeCell ref="O556:O557"/>
    <mergeCell ref="M558:M559"/>
    <mergeCell ref="N558:N559"/>
    <mergeCell ref="O558:O559"/>
    <mergeCell ref="M560:M561"/>
    <mergeCell ref="N560:N561"/>
    <mergeCell ref="O560:O561"/>
    <mergeCell ref="M538:M539"/>
    <mergeCell ref="N538:N539"/>
    <mergeCell ref="O538:O539"/>
    <mergeCell ref="M540:M541"/>
    <mergeCell ref="N540:N541"/>
    <mergeCell ref="O540:O541"/>
    <mergeCell ref="M542:M543"/>
    <mergeCell ref="N542:N543"/>
    <mergeCell ref="O542:O543"/>
    <mergeCell ref="M544:M545"/>
    <mergeCell ref="N544:N545"/>
    <mergeCell ref="O544:O545"/>
    <mergeCell ref="M546:M547"/>
    <mergeCell ref="N546:N547"/>
    <mergeCell ref="O546:O547"/>
    <mergeCell ref="M548:M549"/>
    <mergeCell ref="N548:N549"/>
    <mergeCell ref="O548:O549"/>
    <mergeCell ref="M526:M527"/>
    <mergeCell ref="N526:N527"/>
    <mergeCell ref="O526:O527"/>
    <mergeCell ref="M528:M529"/>
    <mergeCell ref="N528:N529"/>
    <mergeCell ref="O528:O529"/>
    <mergeCell ref="M530:M531"/>
    <mergeCell ref="N530:N531"/>
    <mergeCell ref="O530:O531"/>
    <mergeCell ref="M532:M533"/>
    <mergeCell ref="N532:N533"/>
    <mergeCell ref="O532:O533"/>
    <mergeCell ref="M534:M535"/>
    <mergeCell ref="N534:N535"/>
    <mergeCell ref="O534:O535"/>
    <mergeCell ref="M536:M537"/>
    <mergeCell ref="N536:N537"/>
    <mergeCell ref="O536:O537"/>
    <mergeCell ref="M513:M514"/>
    <mergeCell ref="N513:N514"/>
    <mergeCell ref="O513:O514"/>
    <mergeCell ref="M516:M517"/>
    <mergeCell ref="N516:N517"/>
    <mergeCell ref="O516:O517"/>
    <mergeCell ref="M518:M519"/>
    <mergeCell ref="N518:N519"/>
    <mergeCell ref="O518:O519"/>
    <mergeCell ref="M520:M521"/>
    <mergeCell ref="N520:N521"/>
    <mergeCell ref="O520:O521"/>
    <mergeCell ref="M522:M523"/>
    <mergeCell ref="N522:N523"/>
    <mergeCell ref="O522:O523"/>
    <mergeCell ref="M524:M525"/>
    <mergeCell ref="N524:N525"/>
    <mergeCell ref="O524:O525"/>
    <mergeCell ref="M501:M502"/>
    <mergeCell ref="N501:N502"/>
    <mergeCell ref="O501:O502"/>
    <mergeCell ref="M503:M504"/>
    <mergeCell ref="N503:N504"/>
    <mergeCell ref="O503:O504"/>
    <mergeCell ref="M505:M506"/>
    <mergeCell ref="N505:N506"/>
    <mergeCell ref="O505:O506"/>
    <mergeCell ref="M507:M508"/>
    <mergeCell ref="N507:N508"/>
    <mergeCell ref="O507:O508"/>
    <mergeCell ref="M509:M510"/>
    <mergeCell ref="N509:N510"/>
    <mergeCell ref="O509:O510"/>
    <mergeCell ref="M511:M512"/>
    <mergeCell ref="N511:N512"/>
    <mergeCell ref="O511:O512"/>
    <mergeCell ref="M489:M490"/>
    <mergeCell ref="N489:N490"/>
    <mergeCell ref="O489:O490"/>
    <mergeCell ref="M491:M492"/>
    <mergeCell ref="N491:N492"/>
    <mergeCell ref="O491:O492"/>
    <mergeCell ref="M493:M494"/>
    <mergeCell ref="N493:N494"/>
    <mergeCell ref="O493:O494"/>
    <mergeCell ref="M495:M496"/>
    <mergeCell ref="N495:N496"/>
    <mergeCell ref="O495:O496"/>
    <mergeCell ref="M497:M498"/>
    <mergeCell ref="N497:N498"/>
    <mergeCell ref="O497:O498"/>
    <mergeCell ref="M499:M500"/>
    <mergeCell ref="N499:N500"/>
    <mergeCell ref="O499:O500"/>
    <mergeCell ref="M477:M478"/>
    <mergeCell ref="N477:N478"/>
    <mergeCell ref="O477:O478"/>
    <mergeCell ref="M479:M480"/>
    <mergeCell ref="N479:N480"/>
    <mergeCell ref="O479:O480"/>
    <mergeCell ref="M481:M482"/>
    <mergeCell ref="N481:N482"/>
    <mergeCell ref="O481:O482"/>
    <mergeCell ref="M483:M484"/>
    <mergeCell ref="N483:N484"/>
    <mergeCell ref="O483:O484"/>
    <mergeCell ref="M485:M486"/>
    <mergeCell ref="N485:N486"/>
    <mergeCell ref="O485:O486"/>
    <mergeCell ref="M487:M488"/>
    <mergeCell ref="N487:N488"/>
    <mergeCell ref="O487:O488"/>
    <mergeCell ref="M465:M466"/>
    <mergeCell ref="N465:N466"/>
    <mergeCell ref="O465:O466"/>
    <mergeCell ref="M467:M468"/>
    <mergeCell ref="N467:N468"/>
    <mergeCell ref="O467:O468"/>
    <mergeCell ref="M469:M470"/>
    <mergeCell ref="N469:N470"/>
    <mergeCell ref="O469:O470"/>
    <mergeCell ref="M471:M472"/>
    <mergeCell ref="N471:N472"/>
    <mergeCell ref="O471:O472"/>
    <mergeCell ref="M473:M474"/>
    <mergeCell ref="N473:N474"/>
    <mergeCell ref="O473:O474"/>
    <mergeCell ref="M475:M476"/>
    <mergeCell ref="N475:N476"/>
    <mergeCell ref="O475:O476"/>
    <mergeCell ref="M453:M454"/>
    <mergeCell ref="N453:N454"/>
    <mergeCell ref="O453:O454"/>
    <mergeCell ref="M455:M456"/>
    <mergeCell ref="N455:N456"/>
    <mergeCell ref="O455:O456"/>
    <mergeCell ref="M457:M458"/>
    <mergeCell ref="N457:N458"/>
    <mergeCell ref="O457:O458"/>
    <mergeCell ref="M459:M460"/>
    <mergeCell ref="N459:N460"/>
    <mergeCell ref="O459:O460"/>
    <mergeCell ref="M461:M462"/>
    <mergeCell ref="N461:N462"/>
    <mergeCell ref="O461:O462"/>
    <mergeCell ref="M463:M464"/>
    <mergeCell ref="N463:N464"/>
    <mergeCell ref="O463:O464"/>
    <mergeCell ref="M440:M441"/>
    <mergeCell ref="N440:N441"/>
    <mergeCell ref="O440:O441"/>
    <mergeCell ref="M442:M443"/>
    <mergeCell ref="N442:N443"/>
    <mergeCell ref="O442:O443"/>
    <mergeCell ref="M444:M445"/>
    <mergeCell ref="N444:N445"/>
    <mergeCell ref="O444:O445"/>
    <mergeCell ref="M446:M447"/>
    <mergeCell ref="N446:N447"/>
    <mergeCell ref="O446:O447"/>
    <mergeCell ref="M448:M449"/>
    <mergeCell ref="N448:N449"/>
    <mergeCell ref="O448:O449"/>
    <mergeCell ref="M450:M451"/>
    <mergeCell ref="N450:N451"/>
    <mergeCell ref="O450:O451"/>
    <mergeCell ref="M428:M429"/>
    <mergeCell ref="N428:N429"/>
    <mergeCell ref="O428:O429"/>
    <mergeCell ref="M430:M431"/>
    <mergeCell ref="N430:N431"/>
    <mergeCell ref="O430:O431"/>
    <mergeCell ref="M432:M433"/>
    <mergeCell ref="N432:N433"/>
    <mergeCell ref="O432:O433"/>
    <mergeCell ref="M434:M435"/>
    <mergeCell ref="N434:N435"/>
    <mergeCell ref="O434:O435"/>
    <mergeCell ref="M436:M437"/>
    <mergeCell ref="N436:N437"/>
    <mergeCell ref="O436:O437"/>
    <mergeCell ref="M438:M439"/>
    <mergeCell ref="N438:N439"/>
    <mergeCell ref="O438:O439"/>
    <mergeCell ref="M416:M417"/>
    <mergeCell ref="N416:N417"/>
    <mergeCell ref="O416:O417"/>
    <mergeCell ref="M418:M419"/>
    <mergeCell ref="N418:N419"/>
    <mergeCell ref="O418:O419"/>
    <mergeCell ref="M420:M421"/>
    <mergeCell ref="N420:N421"/>
    <mergeCell ref="O420:O421"/>
    <mergeCell ref="M422:M423"/>
    <mergeCell ref="N422:N423"/>
    <mergeCell ref="O422:O423"/>
    <mergeCell ref="M424:M425"/>
    <mergeCell ref="N424:N425"/>
    <mergeCell ref="O424:O425"/>
    <mergeCell ref="M426:M427"/>
    <mergeCell ref="N426:N427"/>
    <mergeCell ref="O426:O427"/>
    <mergeCell ref="M404:M405"/>
    <mergeCell ref="N404:N405"/>
    <mergeCell ref="O404:O405"/>
    <mergeCell ref="M406:M407"/>
    <mergeCell ref="N406:N407"/>
    <mergeCell ref="O406:O407"/>
    <mergeCell ref="M408:M409"/>
    <mergeCell ref="N408:N409"/>
    <mergeCell ref="O408:O409"/>
    <mergeCell ref="M410:M411"/>
    <mergeCell ref="N410:N411"/>
    <mergeCell ref="O410:O411"/>
    <mergeCell ref="M412:M413"/>
    <mergeCell ref="N412:N413"/>
    <mergeCell ref="O412:O413"/>
    <mergeCell ref="M414:M415"/>
    <mergeCell ref="N414:N415"/>
    <mergeCell ref="O414:O415"/>
    <mergeCell ref="M392:M393"/>
    <mergeCell ref="N392:N393"/>
    <mergeCell ref="O392:O393"/>
    <mergeCell ref="M394:M395"/>
    <mergeCell ref="N394:N395"/>
    <mergeCell ref="O394:O395"/>
    <mergeCell ref="M396:M397"/>
    <mergeCell ref="N396:N397"/>
    <mergeCell ref="O396:O397"/>
    <mergeCell ref="M398:M399"/>
    <mergeCell ref="N398:N399"/>
    <mergeCell ref="O398:O399"/>
    <mergeCell ref="M400:M401"/>
    <mergeCell ref="N400:N401"/>
    <mergeCell ref="O400:O401"/>
    <mergeCell ref="M402:M403"/>
    <mergeCell ref="N402:N403"/>
    <mergeCell ref="O402:O403"/>
    <mergeCell ref="M379:M380"/>
    <mergeCell ref="N379:N380"/>
    <mergeCell ref="O379:O380"/>
    <mergeCell ref="M381:M382"/>
    <mergeCell ref="N381:N382"/>
    <mergeCell ref="O381:O382"/>
    <mergeCell ref="M383:M384"/>
    <mergeCell ref="N383:N384"/>
    <mergeCell ref="O383:O384"/>
    <mergeCell ref="M385:M386"/>
    <mergeCell ref="N385:N386"/>
    <mergeCell ref="O385:O386"/>
    <mergeCell ref="M387:M388"/>
    <mergeCell ref="N387:N388"/>
    <mergeCell ref="O387:O388"/>
    <mergeCell ref="M390:M391"/>
    <mergeCell ref="N390:N391"/>
    <mergeCell ref="O390:O391"/>
    <mergeCell ref="M367:M368"/>
    <mergeCell ref="N367:N368"/>
    <mergeCell ref="O367:O368"/>
    <mergeCell ref="M369:M370"/>
    <mergeCell ref="N369:N370"/>
    <mergeCell ref="O369:O370"/>
    <mergeCell ref="M371:M372"/>
    <mergeCell ref="N371:N372"/>
    <mergeCell ref="O371:O372"/>
    <mergeCell ref="M373:M374"/>
    <mergeCell ref="N373:N374"/>
    <mergeCell ref="O373:O374"/>
    <mergeCell ref="M375:M376"/>
    <mergeCell ref="N375:N376"/>
    <mergeCell ref="O375:O376"/>
    <mergeCell ref="M377:M378"/>
    <mergeCell ref="N377:N378"/>
    <mergeCell ref="O377:O378"/>
    <mergeCell ref="M355:M356"/>
    <mergeCell ref="N355:N356"/>
    <mergeCell ref="O355:O356"/>
    <mergeCell ref="M357:M358"/>
    <mergeCell ref="N357:N358"/>
    <mergeCell ref="O357:O358"/>
    <mergeCell ref="M359:M360"/>
    <mergeCell ref="N359:N360"/>
    <mergeCell ref="O359:O360"/>
    <mergeCell ref="M361:M362"/>
    <mergeCell ref="N361:N362"/>
    <mergeCell ref="O361:O362"/>
    <mergeCell ref="M363:M364"/>
    <mergeCell ref="N363:N364"/>
    <mergeCell ref="O363:O364"/>
    <mergeCell ref="M365:M366"/>
    <mergeCell ref="N365:N366"/>
    <mergeCell ref="O365:O366"/>
    <mergeCell ref="M343:M344"/>
    <mergeCell ref="N343:N344"/>
    <mergeCell ref="O343:O344"/>
    <mergeCell ref="M345:M346"/>
    <mergeCell ref="N345:N346"/>
    <mergeCell ref="O345:O346"/>
    <mergeCell ref="M347:M348"/>
    <mergeCell ref="N347:N348"/>
    <mergeCell ref="O347:O348"/>
    <mergeCell ref="M349:M350"/>
    <mergeCell ref="N349:N350"/>
    <mergeCell ref="O349:O350"/>
    <mergeCell ref="M351:M352"/>
    <mergeCell ref="N351:N352"/>
    <mergeCell ref="O351:O352"/>
    <mergeCell ref="M353:M354"/>
    <mergeCell ref="N353:N354"/>
    <mergeCell ref="O353:O354"/>
    <mergeCell ref="M331:M332"/>
    <mergeCell ref="N331:N332"/>
    <mergeCell ref="O331:O332"/>
    <mergeCell ref="M333:M334"/>
    <mergeCell ref="N333:N334"/>
    <mergeCell ref="O333:O334"/>
    <mergeCell ref="M335:M336"/>
    <mergeCell ref="N335:N336"/>
    <mergeCell ref="O335:O336"/>
    <mergeCell ref="M337:M338"/>
    <mergeCell ref="N337:N338"/>
    <mergeCell ref="O337:O338"/>
    <mergeCell ref="M339:M340"/>
    <mergeCell ref="N339:N340"/>
    <mergeCell ref="O339:O340"/>
    <mergeCell ref="M341:M342"/>
    <mergeCell ref="N341:N342"/>
    <mergeCell ref="O341:O342"/>
    <mergeCell ref="M318:M319"/>
    <mergeCell ref="N318:N319"/>
    <mergeCell ref="O318:O319"/>
    <mergeCell ref="M320:M321"/>
    <mergeCell ref="N320:N321"/>
    <mergeCell ref="O320:O321"/>
    <mergeCell ref="M322:M323"/>
    <mergeCell ref="N322:N323"/>
    <mergeCell ref="O322:O323"/>
    <mergeCell ref="M324:M325"/>
    <mergeCell ref="N324:N325"/>
    <mergeCell ref="O324:O325"/>
    <mergeCell ref="M326:M327"/>
    <mergeCell ref="N326:N327"/>
    <mergeCell ref="O326:O327"/>
    <mergeCell ref="M329:M330"/>
    <mergeCell ref="N329:N330"/>
    <mergeCell ref="O329:O330"/>
    <mergeCell ref="M306:M307"/>
    <mergeCell ref="N306:N307"/>
    <mergeCell ref="O306:O307"/>
    <mergeCell ref="M308:M309"/>
    <mergeCell ref="N308:N309"/>
    <mergeCell ref="O308:O309"/>
    <mergeCell ref="M310:M311"/>
    <mergeCell ref="N310:N311"/>
    <mergeCell ref="O310:O311"/>
    <mergeCell ref="M312:M313"/>
    <mergeCell ref="N312:N313"/>
    <mergeCell ref="O312:O313"/>
    <mergeCell ref="M314:M315"/>
    <mergeCell ref="N314:N315"/>
    <mergeCell ref="O314:O315"/>
    <mergeCell ref="M316:M317"/>
    <mergeCell ref="N316:N317"/>
    <mergeCell ref="O316:O317"/>
    <mergeCell ref="M294:M295"/>
    <mergeCell ref="N294:N295"/>
    <mergeCell ref="O294:O295"/>
    <mergeCell ref="M296:M297"/>
    <mergeCell ref="N296:N297"/>
    <mergeCell ref="O296:O297"/>
    <mergeCell ref="M298:M299"/>
    <mergeCell ref="N298:N299"/>
    <mergeCell ref="O298:O299"/>
    <mergeCell ref="M300:M301"/>
    <mergeCell ref="N300:N301"/>
    <mergeCell ref="O300:O301"/>
    <mergeCell ref="M302:M303"/>
    <mergeCell ref="N302:N303"/>
    <mergeCell ref="O302:O303"/>
    <mergeCell ref="M304:M305"/>
    <mergeCell ref="N304:N305"/>
    <mergeCell ref="O304:O305"/>
    <mergeCell ref="M282:M283"/>
    <mergeCell ref="N282:N283"/>
    <mergeCell ref="O282:O283"/>
    <mergeCell ref="M284:M285"/>
    <mergeCell ref="N284:N285"/>
    <mergeCell ref="O284:O285"/>
    <mergeCell ref="M286:M287"/>
    <mergeCell ref="N286:N287"/>
    <mergeCell ref="O286:O287"/>
    <mergeCell ref="M288:M289"/>
    <mergeCell ref="N288:N289"/>
    <mergeCell ref="O288:O289"/>
    <mergeCell ref="M290:M291"/>
    <mergeCell ref="N290:N291"/>
    <mergeCell ref="O290:O291"/>
    <mergeCell ref="M292:M293"/>
    <mergeCell ref="N292:N293"/>
    <mergeCell ref="O292:O293"/>
    <mergeCell ref="M270:M271"/>
    <mergeCell ref="N270:N271"/>
    <mergeCell ref="O270:O271"/>
    <mergeCell ref="M272:M273"/>
    <mergeCell ref="N272:N273"/>
    <mergeCell ref="O272:O273"/>
    <mergeCell ref="M274:M275"/>
    <mergeCell ref="N274:N275"/>
    <mergeCell ref="O274:O275"/>
    <mergeCell ref="M276:M277"/>
    <mergeCell ref="N276:N277"/>
    <mergeCell ref="O276:O277"/>
    <mergeCell ref="M278:M279"/>
    <mergeCell ref="N278:N279"/>
    <mergeCell ref="O278:O279"/>
    <mergeCell ref="M280:M281"/>
    <mergeCell ref="N280:N281"/>
    <mergeCell ref="O280:O281"/>
    <mergeCell ref="M257:M258"/>
    <mergeCell ref="N257:N258"/>
    <mergeCell ref="O257:O258"/>
    <mergeCell ref="M259:M260"/>
    <mergeCell ref="N259:N260"/>
    <mergeCell ref="O259:O260"/>
    <mergeCell ref="M261:M262"/>
    <mergeCell ref="N261:N262"/>
    <mergeCell ref="O261:O262"/>
    <mergeCell ref="M263:M264"/>
    <mergeCell ref="N263:N264"/>
    <mergeCell ref="O263:O264"/>
    <mergeCell ref="M266:M267"/>
    <mergeCell ref="N266:N267"/>
    <mergeCell ref="O266:O267"/>
    <mergeCell ref="M268:M269"/>
    <mergeCell ref="N268:N269"/>
    <mergeCell ref="O268:O269"/>
    <mergeCell ref="M245:M246"/>
    <mergeCell ref="N245:N246"/>
    <mergeCell ref="O245:O246"/>
    <mergeCell ref="M247:M248"/>
    <mergeCell ref="N247:N248"/>
    <mergeCell ref="O247:O248"/>
    <mergeCell ref="M249:M250"/>
    <mergeCell ref="N249:N250"/>
    <mergeCell ref="O249:O250"/>
    <mergeCell ref="M251:M252"/>
    <mergeCell ref="N251:N252"/>
    <mergeCell ref="O251:O252"/>
    <mergeCell ref="M253:M254"/>
    <mergeCell ref="N253:N254"/>
    <mergeCell ref="O253:O254"/>
    <mergeCell ref="M255:M256"/>
    <mergeCell ref="N255:N256"/>
    <mergeCell ref="O255:O256"/>
    <mergeCell ref="M233:M234"/>
    <mergeCell ref="N233:N234"/>
    <mergeCell ref="O233:O234"/>
    <mergeCell ref="M235:M236"/>
    <mergeCell ref="N235:N236"/>
    <mergeCell ref="O235:O236"/>
    <mergeCell ref="M237:M238"/>
    <mergeCell ref="N237:N238"/>
    <mergeCell ref="O237:O238"/>
    <mergeCell ref="M239:M240"/>
    <mergeCell ref="N239:N240"/>
    <mergeCell ref="O239:O240"/>
    <mergeCell ref="M241:M242"/>
    <mergeCell ref="N241:N242"/>
    <mergeCell ref="O241:O242"/>
    <mergeCell ref="M243:M244"/>
    <mergeCell ref="N243:N244"/>
    <mergeCell ref="O243:O244"/>
    <mergeCell ref="M221:M222"/>
    <mergeCell ref="N221:N222"/>
    <mergeCell ref="O221:O222"/>
    <mergeCell ref="M223:M224"/>
    <mergeCell ref="N223:N224"/>
    <mergeCell ref="O223:O224"/>
    <mergeCell ref="M225:M226"/>
    <mergeCell ref="N225:N226"/>
    <mergeCell ref="O225:O226"/>
    <mergeCell ref="M227:M228"/>
    <mergeCell ref="N227:N228"/>
    <mergeCell ref="O227:O228"/>
    <mergeCell ref="M229:M230"/>
    <mergeCell ref="N229:N230"/>
    <mergeCell ref="O229:O230"/>
    <mergeCell ref="M231:M232"/>
    <mergeCell ref="N231:N232"/>
    <mergeCell ref="O231:O232"/>
    <mergeCell ref="M209:M210"/>
    <mergeCell ref="N209:N210"/>
    <mergeCell ref="O209:O210"/>
    <mergeCell ref="M211:M212"/>
    <mergeCell ref="N211:N212"/>
    <mergeCell ref="O211:O212"/>
    <mergeCell ref="M213:M214"/>
    <mergeCell ref="N213:N214"/>
    <mergeCell ref="O213:O214"/>
    <mergeCell ref="M215:M216"/>
    <mergeCell ref="N215:N216"/>
    <mergeCell ref="O215:O216"/>
    <mergeCell ref="M217:M218"/>
    <mergeCell ref="N217:N218"/>
    <mergeCell ref="O217:O218"/>
    <mergeCell ref="M219:M220"/>
    <mergeCell ref="N219:N220"/>
    <mergeCell ref="O219:O220"/>
    <mergeCell ref="M196:M197"/>
    <mergeCell ref="N196:N197"/>
    <mergeCell ref="O196:O197"/>
    <mergeCell ref="M198:M199"/>
    <mergeCell ref="N198:N199"/>
    <mergeCell ref="O198:O199"/>
    <mergeCell ref="M200:M201"/>
    <mergeCell ref="N200:N201"/>
    <mergeCell ref="O200:O201"/>
    <mergeCell ref="M202:M203"/>
    <mergeCell ref="N202:N203"/>
    <mergeCell ref="O202:O203"/>
    <mergeCell ref="M205:M206"/>
    <mergeCell ref="N205:N206"/>
    <mergeCell ref="O205:O206"/>
    <mergeCell ref="M207:M208"/>
    <mergeCell ref="N207:N208"/>
    <mergeCell ref="O207:O208"/>
    <mergeCell ref="M184:M185"/>
    <mergeCell ref="N184:N185"/>
    <mergeCell ref="O184:O185"/>
    <mergeCell ref="M186:M187"/>
    <mergeCell ref="N186:N187"/>
    <mergeCell ref="O186:O187"/>
    <mergeCell ref="M188:M189"/>
    <mergeCell ref="N188:N189"/>
    <mergeCell ref="O188:O189"/>
    <mergeCell ref="M190:M191"/>
    <mergeCell ref="N190:N191"/>
    <mergeCell ref="O190:O191"/>
    <mergeCell ref="M192:M193"/>
    <mergeCell ref="N192:N193"/>
    <mergeCell ref="O192:O193"/>
    <mergeCell ref="M194:M195"/>
    <mergeCell ref="N194:N195"/>
    <mergeCell ref="O194:O195"/>
    <mergeCell ref="M172:M173"/>
    <mergeCell ref="N172:N173"/>
    <mergeCell ref="O172:O173"/>
    <mergeCell ref="M174:M175"/>
    <mergeCell ref="N174:N175"/>
    <mergeCell ref="O174:O175"/>
    <mergeCell ref="M176:M177"/>
    <mergeCell ref="N176:N177"/>
    <mergeCell ref="O176:O177"/>
    <mergeCell ref="M178:M179"/>
    <mergeCell ref="N178:N179"/>
    <mergeCell ref="O178:O179"/>
    <mergeCell ref="M180:M181"/>
    <mergeCell ref="N180:N181"/>
    <mergeCell ref="O180:O181"/>
    <mergeCell ref="M182:M183"/>
    <mergeCell ref="N182:N183"/>
    <mergeCell ref="O182:O183"/>
    <mergeCell ref="M160:M161"/>
    <mergeCell ref="N160:N161"/>
    <mergeCell ref="O160:O161"/>
    <mergeCell ref="M162:M163"/>
    <mergeCell ref="N162:N163"/>
    <mergeCell ref="O162:O163"/>
    <mergeCell ref="M164:M165"/>
    <mergeCell ref="N164:N165"/>
    <mergeCell ref="O164:O165"/>
    <mergeCell ref="M166:M167"/>
    <mergeCell ref="N166:N167"/>
    <mergeCell ref="O166:O167"/>
    <mergeCell ref="M168:M169"/>
    <mergeCell ref="N168:N169"/>
    <mergeCell ref="O168:O169"/>
    <mergeCell ref="M170:M171"/>
    <mergeCell ref="N170:N171"/>
    <mergeCell ref="O170:O171"/>
    <mergeCell ref="M148:M149"/>
    <mergeCell ref="N148:N149"/>
    <mergeCell ref="O148:O149"/>
    <mergeCell ref="M150:M151"/>
    <mergeCell ref="N150:N151"/>
    <mergeCell ref="O150:O151"/>
    <mergeCell ref="M152:M153"/>
    <mergeCell ref="N152:N153"/>
    <mergeCell ref="O152:O153"/>
    <mergeCell ref="M154:M155"/>
    <mergeCell ref="N154:N155"/>
    <mergeCell ref="O154:O155"/>
    <mergeCell ref="M156:M157"/>
    <mergeCell ref="N156:N157"/>
    <mergeCell ref="O156:O157"/>
    <mergeCell ref="M158:M159"/>
    <mergeCell ref="N158:N159"/>
    <mergeCell ref="O158:O159"/>
    <mergeCell ref="M132:M133"/>
    <mergeCell ref="N132:N133"/>
    <mergeCell ref="O132:O133"/>
    <mergeCell ref="M134:M135"/>
    <mergeCell ref="N134:N135"/>
    <mergeCell ref="O134:O135"/>
    <mergeCell ref="M136:M137"/>
    <mergeCell ref="N136:N137"/>
    <mergeCell ref="O136:O137"/>
    <mergeCell ref="M142:M143"/>
    <mergeCell ref="N142:N143"/>
    <mergeCell ref="O142:O143"/>
    <mergeCell ref="M144:M145"/>
    <mergeCell ref="N144:N145"/>
    <mergeCell ref="O144:O145"/>
    <mergeCell ref="M146:M147"/>
    <mergeCell ref="N146:N147"/>
    <mergeCell ref="O146:O147"/>
    <mergeCell ref="M120:M121"/>
    <mergeCell ref="N120:N121"/>
    <mergeCell ref="O120:O121"/>
    <mergeCell ref="M122:M123"/>
    <mergeCell ref="N122:N123"/>
    <mergeCell ref="O122:O123"/>
    <mergeCell ref="M124:M125"/>
    <mergeCell ref="N124:N125"/>
    <mergeCell ref="O124:O125"/>
    <mergeCell ref="M126:M127"/>
    <mergeCell ref="N126:N127"/>
    <mergeCell ref="O126:O127"/>
    <mergeCell ref="M128:M129"/>
    <mergeCell ref="N128:N129"/>
    <mergeCell ref="O128:O129"/>
    <mergeCell ref="M130:M131"/>
    <mergeCell ref="N130:N131"/>
    <mergeCell ref="O130:O131"/>
    <mergeCell ref="M108:M109"/>
    <mergeCell ref="N108:N109"/>
    <mergeCell ref="O108:O109"/>
    <mergeCell ref="M110:M111"/>
    <mergeCell ref="N110:N111"/>
    <mergeCell ref="O110:O111"/>
    <mergeCell ref="M112:M113"/>
    <mergeCell ref="N112:N113"/>
    <mergeCell ref="O112:O113"/>
    <mergeCell ref="M114:M115"/>
    <mergeCell ref="N114:N115"/>
    <mergeCell ref="O114:O115"/>
    <mergeCell ref="M116:M117"/>
    <mergeCell ref="N116:N117"/>
    <mergeCell ref="O116:O117"/>
    <mergeCell ref="M118:M119"/>
    <mergeCell ref="N118:N119"/>
    <mergeCell ref="O118:O119"/>
    <mergeCell ref="M96:M97"/>
    <mergeCell ref="N96:N97"/>
    <mergeCell ref="O96:O97"/>
    <mergeCell ref="M98:M99"/>
    <mergeCell ref="N98:N99"/>
    <mergeCell ref="O98:O99"/>
    <mergeCell ref="M100:M101"/>
    <mergeCell ref="N100:N101"/>
    <mergeCell ref="O100:O101"/>
    <mergeCell ref="M102:M103"/>
    <mergeCell ref="N102:N103"/>
    <mergeCell ref="O102:O103"/>
    <mergeCell ref="M104:M105"/>
    <mergeCell ref="N104:N105"/>
    <mergeCell ref="O104:O105"/>
    <mergeCell ref="M106:M107"/>
    <mergeCell ref="N106:N107"/>
    <mergeCell ref="O106:O107"/>
    <mergeCell ref="M84:M85"/>
    <mergeCell ref="N84:N85"/>
    <mergeCell ref="O84:O85"/>
    <mergeCell ref="M86:M87"/>
    <mergeCell ref="N86:N87"/>
    <mergeCell ref="O86:O87"/>
    <mergeCell ref="M88:M89"/>
    <mergeCell ref="N88:N89"/>
    <mergeCell ref="O88:O89"/>
    <mergeCell ref="M90:M91"/>
    <mergeCell ref="N90:N91"/>
    <mergeCell ref="O90:O91"/>
    <mergeCell ref="M92:M93"/>
    <mergeCell ref="N92:N93"/>
    <mergeCell ref="O92:O93"/>
    <mergeCell ref="M94:M95"/>
    <mergeCell ref="N94:N95"/>
    <mergeCell ref="O94:O95"/>
    <mergeCell ref="M71:M72"/>
    <mergeCell ref="N71:N72"/>
    <mergeCell ref="O71:O72"/>
    <mergeCell ref="M73:M74"/>
    <mergeCell ref="N73:N74"/>
    <mergeCell ref="O73:O74"/>
    <mergeCell ref="M75:M76"/>
    <mergeCell ref="N75:N76"/>
    <mergeCell ref="O75:O76"/>
    <mergeCell ref="M77:M78"/>
    <mergeCell ref="N77:N78"/>
    <mergeCell ref="O77:O78"/>
    <mergeCell ref="M79:M80"/>
    <mergeCell ref="N79:N80"/>
    <mergeCell ref="O79:O80"/>
    <mergeCell ref="M82:M83"/>
    <mergeCell ref="N82:N83"/>
    <mergeCell ref="O82:O83"/>
    <mergeCell ref="M59:M60"/>
    <mergeCell ref="N59:N60"/>
    <mergeCell ref="O59:O60"/>
    <mergeCell ref="M61:M62"/>
    <mergeCell ref="N61:N62"/>
    <mergeCell ref="O61:O62"/>
    <mergeCell ref="M63:M64"/>
    <mergeCell ref="N63:N64"/>
    <mergeCell ref="O63:O64"/>
    <mergeCell ref="M65:M66"/>
    <mergeCell ref="N65:N66"/>
    <mergeCell ref="O65:O66"/>
    <mergeCell ref="M67:M68"/>
    <mergeCell ref="N67:N68"/>
    <mergeCell ref="O67:O68"/>
    <mergeCell ref="M69:M70"/>
    <mergeCell ref="N69:N70"/>
    <mergeCell ref="O69:O70"/>
    <mergeCell ref="M47:M48"/>
    <mergeCell ref="N47:N48"/>
    <mergeCell ref="O47:O48"/>
    <mergeCell ref="M49:M50"/>
    <mergeCell ref="N49:N50"/>
    <mergeCell ref="O49:O50"/>
    <mergeCell ref="M51:M52"/>
    <mergeCell ref="N51:N52"/>
    <mergeCell ref="O51:O52"/>
    <mergeCell ref="M53:M54"/>
    <mergeCell ref="N53:N54"/>
    <mergeCell ref="O53:O54"/>
    <mergeCell ref="M55:M56"/>
    <mergeCell ref="N55:N56"/>
    <mergeCell ref="O55:O56"/>
    <mergeCell ref="M57:M58"/>
    <mergeCell ref="N57:N58"/>
    <mergeCell ref="O57:O58"/>
    <mergeCell ref="N35:N36"/>
    <mergeCell ref="O35:O36"/>
    <mergeCell ref="M37:M38"/>
    <mergeCell ref="N37:N38"/>
    <mergeCell ref="O37:O38"/>
    <mergeCell ref="M39:M40"/>
    <mergeCell ref="N39:N40"/>
    <mergeCell ref="O39:O40"/>
    <mergeCell ref="M41:M42"/>
    <mergeCell ref="N41:N42"/>
    <mergeCell ref="O41:O42"/>
    <mergeCell ref="M43:M44"/>
    <mergeCell ref="N43:N44"/>
    <mergeCell ref="O43:O44"/>
    <mergeCell ref="M45:M46"/>
    <mergeCell ref="N45:N46"/>
    <mergeCell ref="O45:O46"/>
    <mergeCell ref="M19:M20"/>
    <mergeCell ref="N19:N20"/>
    <mergeCell ref="O19:O20"/>
    <mergeCell ref="J757:J758"/>
    <mergeCell ref="K757:K758"/>
    <mergeCell ref="L757:L758"/>
    <mergeCell ref="J759:J760"/>
    <mergeCell ref="M21:M22"/>
    <mergeCell ref="N21:N22"/>
    <mergeCell ref="O21:O22"/>
    <mergeCell ref="M23:M24"/>
    <mergeCell ref="N23:N24"/>
    <mergeCell ref="O23:O24"/>
    <mergeCell ref="M25:M26"/>
    <mergeCell ref="N25:N26"/>
    <mergeCell ref="O25:O26"/>
    <mergeCell ref="M27:M28"/>
    <mergeCell ref="N27:N28"/>
    <mergeCell ref="O27:O28"/>
    <mergeCell ref="M29:M30"/>
    <mergeCell ref="N29:N30"/>
    <mergeCell ref="O29:O30"/>
    <mergeCell ref="M31:M32"/>
    <mergeCell ref="N31:N32"/>
    <mergeCell ref="O31:O32"/>
    <mergeCell ref="M33:M34"/>
    <mergeCell ref="N33:N34"/>
    <mergeCell ref="O33:O34"/>
    <mergeCell ref="M35:M36"/>
    <mergeCell ref="J743:J744"/>
    <mergeCell ref="K743:K744"/>
    <mergeCell ref="L743:L744"/>
    <mergeCell ref="J745:J746"/>
    <mergeCell ref="K745:K746"/>
    <mergeCell ref="L745:L746"/>
    <mergeCell ref="J747:J748"/>
    <mergeCell ref="K747:K748"/>
    <mergeCell ref="L747:L748"/>
    <mergeCell ref="J749:J750"/>
    <mergeCell ref="K749:K750"/>
    <mergeCell ref="L749:L750"/>
    <mergeCell ref="J751:J752"/>
    <mergeCell ref="K751:K752"/>
    <mergeCell ref="L751:L752"/>
    <mergeCell ref="K759:K760"/>
    <mergeCell ref="L759:L760"/>
    <mergeCell ref="J753:J754"/>
    <mergeCell ref="K753:K754"/>
    <mergeCell ref="L753:L754"/>
    <mergeCell ref="J755:J756"/>
    <mergeCell ref="K755:K756"/>
    <mergeCell ref="L755:L756"/>
    <mergeCell ref="J731:J732"/>
    <mergeCell ref="K731:K732"/>
    <mergeCell ref="L731:L732"/>
    <mergeCell ref="J733:J734"/>
    <mergeCell ref="K733:K734"/>
    <mergeCell ref="L733:L734"/>
    <mergeCell ref="J735:J736"/>
    <mergeCell ref="K735:K736"/>
    <mergeCell ref="L735:L736"/>
    <mergeCell ref="J737:J738"/>
    <mergeCell ref="K737:K738"/>
    <mergeCell ref="L737:L738"/>
    <mergeCell ref="J739:J740"/>
    <mergeCell ref="K739:K740"/>
    <mergeCell ref="L739:L740"/>
    <mergeCell ref="J741:J742"/>
    <mergeCell ref="K741:K742"/>
    <mergeCell ref="L741:L742"/>
    <mergeCell ref="J719:J720"/>
    <mergeCell ref="K719:K720"/>
    <mergeCell ref="L719:L720"/>
    <mergeCell ref="J721:J722"/>
    <mergeCell ref="K721:K722"/>
    <mergeCell ref="L721:L722"/>
    <mergeCell ref="J723:J724"/>
    <mergeCell ref="K723:K724"/>
    <mergeCell ref="L723:L724"/>
    <mergeCell ref="J725:J726"/>
    <mergeCell ref="K725:K726"/>
    <mergeCell ref="L725:L726"/>
    <mergeCell ref="J727:J728"/>
    <mergeCell ref="K727:K728"/>
    <mergeCell ref="L727:L728"/>
    <mergeCell ref="J729:J730"/>
    <mergeCell ref="K729:K730"/>
    <mergeCell ref="L729:L730"/>
    <mergeCell ref="J707:J708"/>
    <mergeCell ref="K707:K708"/>
    <mergeCell ref="L707:L708"/>
    <mergeCell ref="J709:J710"/>
    <mergeCell ref="K709:K710"/>
    <mergeCell ref="L709:L710"/>
    <mergeCell ref="J711:J712"/>
    <mergeCell ref="K711:K712"/>
    <mergeCell ref="L711:L712"/>
    <mergeCell ref="J713:J714"/>
    <mergeCell ref="K713:K714"/>
    <mergeCell ref="L713:L714"/>
    <mergeCell ref="J715:J716"/>
    <mergeCell ref="K715:K716"/>
    <mergeCell ref="L715:L716"/>
    <mergeCell ref="J717:J718"/>
    <mergeCell ref="K717:K718"/>
    <mergeCell ref="L717:L718"/>
    <mergeCell ref="J694:J695"/>
    <mergeCell ref="K694:K695"/>
    <mergeCell ref="L694:L695"/>
    <mergeCell ref="J696:J697"/>
    <mergeCell ref="K696:K697"/>
    <mergeCell ref="L696:L697"/>
    <mergeCell ref="J698:J699"/>
    <mergeCell ref="K698:K699"/>
    <mergeCell ref="L698:L699"/>
    <mergeCell ref="J701:J702"/>
    <mergeCell ref="K701:K702"/>
    <mergeCell ref="L701:L702"/>
    <mergeCell ref="J703:J704"/>
    <mergeCell ref="K703:K704"/>
    <mergeCell ref="L703:L704"/>
    <mergeCell ref="J705:J706"/>
    <mergeCell ref="K705:K706"/>
    <mergeCell ref="L705:L706"/>
    <mergeCell ref="J682:J683"/>
    <mergeCell ref="K682:K683"/>
    <mergeCell ref="L682:L683"/>
    <mergeCell ref="J684:J685"/>
    <mergeCell ref="K684:K685"/>
    <mergeCell ref="L684:L685"/>
    <mergeCell ref="J686:J687"/>
    <mergeCell ref="K686:K687"/>
    <mergeCell ref="L686:L687"/>
    <mergeCell ref="J688:J689"/>
    <mergeCell ref="K688:K689"/>
    <mergeCell ref="L688:L689"/>
    <mergeCell ref="J690:J691"/>
    <mergeCell ref="K690:K691"/>
    <mergeCell ref="L690:L691"/>
    <mergeCell ref="J692:J693"/>
    <mergeCell ref="K692:K693"/>
    <mergeCell ref="L692:L693"/>
    <mergeCell ref="J670:J671"/>
    <mergeCell ref="K670:K671"/>
    <mergeCell ref="L670:L671"/>
    <mergeCell ref="J672:J673"/>
    <mergeCell ref="K672:K673"/>
    <mergeCell ref="L672:L673"/>
    <mergeCell ref="J674:J675"/>
    <mergeCell ref="K674:K675"/>
    <mergeCell ref="L674:L675"/>
    <mergeCell ref="J676:J677"/>
    <mergeCell ref="K676:K677"/>
    <mergeCell ref="L676:L677"/>
    <mergeCell ref="J678:J679"/>
    <mergeCell ref="K678:K679"/>
    <mergeCell ref="L678:L679"/>
    <mergeCell ref="J680:J681"/>
    <mergeCell ref="K680:K681"/>
    <mergeCell ref="L680:L681"/>
    <mergeCell ref="J658:J659"/>
    <mergeCell ref="K658:K659"/>
    <mergeCell ref="L658:L659"/>
    <mergeCell ref="J660:J661"/>
    <mergeCell ref="K660:K661"/>
    <mergeCell ref="L660:L661"/>
    <mergeCell ref="J662:J663"/>
    <mergeCell ref="K662:K663"/>
    <mergeCell ref="L662:L663"/>
    <mergeCell ref="J664:J665"/>
    <mergeCell ref="K664:K665"/>
    <mergeCell ref="L664:L665"/>
    <mergeCell ref="J666:J667"/>
    <mergeCell ref="K666:K667"/>
    <mergeCell ref="L666:L667"/>
    <mergeCell ref="J668:J669"/>
    <mergeCell ref="K668:K669"/>
    <mergeCell ref="L668:L669"/>
    <mergeCell ref="J646:J647"/>
    <mergeCell ref="K646:K647"/>
    <mergeCell ref="L646:L647"/>
    <mergeCell ref="J648:J649"/>
    <mergeCell ref="K648:K649"/>
    <mergeCell ref="L648:L649"/>
    <mergeCell ref="J650:J651"/>
    <mergeCell ref="K650:K651"/>
    <mergeCell ref="L650:L651"/>
    <mergeCell ref="J652:J653"/>
    <mergeCell ref="K652:K653"/>
    <mergeCell ref="L652:L653"/>
    <mergeCell ref="J654:J655"/>
    <mergeCell ref="K654:K655"/>
    <mergeCell ref="L654:L655"/>
    <mergeCell ref="J656:J657"/>
    <mergeCell ref="K656:K657"/>
    <mergeCell ref="L656:L657"/>
    <mergeCell ref="J633:J634"/>
    <mergeCell ref="K633:K634"/>
    <mergeCell ref="L633:L634"/>
    <mergeCell ref="J635:J636"/>
    <mergeCell ref="K635:K636"/>
    <mergeCell ref="L635:L636"/>
    <mergeCell ref="J637:J638"/>
    <mergeCell ref="K637:K638"/>
    <mergeCell ref="L637:L638"/>
    <mergeCell ref="J640:J641"/>
    <mergeCell ref="K640:K641"/>
    <mergeCell ref="L640:L641"/>
    <mergeCell ref="J642:J643"/>
    <mergeCell ref="K642:K643"/>
    <mergeCell ref="L642:L643"/>
    <mergeCell ref="J644:J645"/>
    <mergeCell ref="K644:K645"/>
    <mergeCell ref="L644:L645"/>
    <mergeCell ref="J621:J622"/>
    <mergeCell ref="K621:K622"/>
    <mergeCell ref="L621:L622"/>
    <mergeCell ref="J623:J624"/>
    <mergeCell ref="K623:K624"/>
    <mergeCell ref="L623:L624"/>
    <mergeCell ref="J625:J626"/>
    <mergeCell ref="K625:K626"/>
    <mergeCell ref="L625:L626"/>
    <mergeCell ref="J627:J628"/>
    <mergeCell ref="K627:K628"/>
    <mergeCell ref="L627:L628"/>
    <mergeCell ref="J629:J630"/>
    <mergeCell ref="K629:K630"/>
    <mergeCell ref="L629:L630"/>
    <mergeCell ref="J631:J632"/>
    <mergeCell ref="K631:K632"/>
    <mergeCell ref="L631:L632"/>
    <mergeCell ref="J609:J610"/>
    <mergeCell ref="K609:K610"/>
    <mergeCell ref="L609:L610"/>
    <mergeCell ref="J611:J612"/>
    <mergeCell ref="K611:K612"/>
    <mergeCell ref="L611:L612"/>
    <mergeCell ref="J613:J614"/>
    <mergeCell ref="K613:K614"/>
    <mergeCell ref="L613:L614"/>
    <mergeCell ref="J615:J616"/>
    <mergeCell ref="K615:K616"/>
    <mergeCell ref="L615:L616"/>
    <mergeCell ref="J617:J618"/>
    <mergeCell ref="K617:K618"/>
    <mergeCell ref="L617:L618"/>
    <mergeCell ref="J619:J620"/>
    <mergeCell ref="K619:K620"/>
    <mergeCell ref="L619:L620"/>
    <mergeCell ref="J597:J598"/>
    <mergeCell ref="K597:K598"/>
    <mergeCell ref="L597:L598"/>
    <mergeCell ref="J599:J600"/>
    <mergeCell ref="K599:K600"/>
    <mergeCell ref="L599:L600"/>
    <mergeCell ref="J601:J602"/>
    <mergeCell ref="K601:K602"/>
    <mergeCell ref="L601:L602"/>
    <mergeCell ref="J603:J604"/>
    <mergeCell ref="K603:K604"/>
    <mergeCell ref="L603:L604"/>
    <mergeCell ref="J605:J606"/>
    <mergeCell ref="K605:K606"/>
    <mergeCell ref="L605:L606"/>
    <mergeCell ref="J607:J608"/>
    <mergeCell ref="K607:K608"/>
    <mergeCell ref="L607:L608"/>
    <mergeCell ref="J585:J586"/>
    <mergeCell ref="K585:K586"/>
    <mergeCell ref="L585:L586"/>
    <mergeCell ref="J587:J588"/>
    <mergeCell ref="K587:K588"/>
    <mergeCell ref="L587:L588"/>
    <mergeCell ref="J589:J590"/>
    <mergeCell ref="K589:K590"/>
    <mergeCell ref="L589:L590"/>
    <mergeCell ref="J591:J592"/>
    <mergeCell ref="K591:K592"/>
    <mergeCell ref="L591:L592"/>
    <mergeCell ref="J593:J594"/>
    <mergeCell ref="K593:K594"/>
    <mergeCell ref="L593:L594"/>
    <mergeCell ref="J595:J596"/>
    <mergeCell ref="K595:K596"/>
    <mergeCell ref="L595:L596"/>
    <mergeCell ref="J572:J573"/>
    <mergeCell ref="K572:K573"/>
    <mergeCell ref="L572:L573"/>
    <mergeCell ref="J574:J575"/>
    <mergeCell ref="K574:K575"/>
    <mergeCell ref="L574:L575"/>
    <mergeCell ref="J577:J578"/>
    <mergeCell ref="K577:K578"/>
    <mergeCell ref="L577:L578"/>
    <mergeCell ref="J579:J580"/>
    <mergeCell ref="K579:K580"/>
    <mergeCell ref="L579:L580"/>
    <mergeCell ref="J581:J582"/>
    <mergeCell ref="K581:K582"/>
    <mergeCell ref="L581:L582"/>
    <mergeCell ref="J583:J584"/>
    <mergeCell ref="K583:K584"/>
    <mergeCell ref="L583:L584"/>
    <mergeCell ref="J560:J561"/>
    <mergeCell ref="K560:K561"/>
    <mergeCell ref="L560:L561"/>
    <mergeCell ref="J562:J563"/>
    <mergeCell ref="K562:K563"/>
    <mergeCell ref="L562:L563"/>
    <mergeCell ref="J564:J565"/>
    <mergeCell ref="K564:K565"/>
    <mergeCell ref="L564:L565"/>
    <mergeCell ref="J566:J567"/>
    <mergeCell ref="K566:K567"/>
    <mergeCell ref="L566:L567"/>
    <mergeCell ref="J568:J569"/>
    <mergeCell ref="K568:K569"/>
    <mergeCell ref="L568:L569"/>
    <mergeCell ref="J570:J571"/>
    <mergeCell ref="K570:K571"/>
    <mergeCell ref="L570:L571"/>
    <mergeCell ref="J548:J549"/>
    <mergeCell ref="K548:K549"/>
    <mergeCell ref="L548:L549"/>
    <mergeCell ref="J550:J551"/>
    <mergeCell ref="K550:K551"/>
    <mergeCell ref="L550:L551"/>
    <mergeCell ref="J552:J553"/>
    <mergeCell ref="K552:K553"/>
    <mergeCell ref="L552:L553"/>
    <mergeCell ref="J554:J555"/>
    <mergeCell ref="K554:K555"/>
    <mergeCell ref="L554:L555"/>
    <mergeCell ref="J556:J557"/>
    <mergeCell ref="K556:K557"/>
    <mergeCell ref="L556:L557"/>
    <mergeCell ref="J558:J559"/>
    <mergeCell ref="K558:K559"/>
    <mergeCell ref="L558:L559"/>
    <mergeCell ref="J536:J537"/>
    <mergeCell ref="K536:K537"/>
    <mergeCell ref="L536:L537"/>
    <mergeCell ref="J538:J539"/>
    <mergeCell ref="K538:K539"/>
    <mergeCell ref="L538:L539"/>
    <mergeCell ref="J540:J541"/>
    <mergeCell ref="K540:K541"/>
    <mergeCell ref="L540:L541"/>
    <mergeCell ref="J542:J543"/>
    <mergeCell ref="K542:K543"/>
    <mergeCell ref="L542:L543"/>
    <mergeCell ref="J544:J545"/>
    <mergeCell ref="K544:K545"/>
    <mergeCell ref="L544:L545"/>
    <mergeCell ref="J546:J547"/>
    <mergeCell ref="K546:K547"/>
    <mergeCell ref="L546:L547"/>
    <mergeCell ref="J524:J525"/>
    <mergeCell ref="K524:K525"/>
    <mergeCell ref="L524:L525"/>
    <mergeCell ref="J526:J527"/>
    <mergeCell ref="K526:K527"/>
    <mergeCell ref="L526:L527"/>
    <mergeCell ref="J528:J529"/>
    <mergeCell ref="K528:K529"/>
    <mergeCell ref="L528:L529"/>
    <mergeCell ref="J530:J531"/>
    <mergeCell ref="K530:K531"/>
    <mergeCell ref="L530:L531"/>
    <mergeCell ref="J532:J533"/>
    <mergeCell ref="K532:K533"/>
    <mergeCell ref="L532:L533"/>
    <mergeCell ref="J534:J535"/>
    <mergeCell ref="K534:K535"/>
    <mergeCell ref="L534:L535"/>
    <mergeCell ref="J511:J512"/>
    <mergeCell ref="K511:K512"/>
    <mergeCell ref="L511:L512"/>
    <mergeCell ref="J513:J514"/>
    <mergeCell ref="K513:K514"/>
    <mergeCell ref="L513:L514"/>
    <mergeCell ref="J516:J517"/>
    <mergeCell ref="K516:K517"/>
    <mergeCell ref="L516:L517"/>
    <mergeCell ref="J518:J519"/>
    <mergeCell ref="K518:K519"/>
    <mergeCell ref="L518:L519"/>
    <mergeCell ref="J520:J521"/>
    <mergeCell ref="K520:K521"/>
    <mergeCell ref="L520:L521"/>
    <mergeCell ref="J522:J523"/>
    <mergeCell ref="K522:K523"/>
    <mergeCell ref="L522:L523"/>
    <mergeCell ref="J499:J500"/>
    <mergeCell ref="K499:K500"/>
    <mergeCell ref="L499:L500"/>
    <mergeCell ref="J501:J502"/>
    <mergeCell ref="K501:K502"/>
    <mergeCell ref="L501:L502"/>
    <mergeCell ref="J503:J504"/>
    <mergeCell ref="K503:K504"/>
    <mergeCell ref="L503:L504"/>
    <mergeCell ref="J505:J506"/>
    <mergeCell ref="K505:K506"/>
    <mergeCell ref="L505:L506"/>
    <mergeCell ref="J507:J508"/>
    <mergeCell ref="K507:K508"/>
    <mergeCell ref="L507:L508"/>
    <mergeCell ref="J509:J510"/>
    <mergeCell ref="K509:K510"/>
    <mergeCell ref="L509:L510"/>
    <mergeCell ref="J487:J488"/>
    <mergeCell ref="K487:K488"/>
    <mergeCell ref="L487:L488"/>
    <mergeCell ref="J489:J490"/>
    <mergeCell ref="K489:K490"/>
    <mergeCell ref="L489:L490"/>
    <mergeCell ref="J491:J492"/>
    <mergeCell ref="K491:K492"/>
    <mergeCell ref="L491:L492"/>
    <mergeCell ref="J493:J494"/>
    <mergeCell ref="K493:K494"/>
    <mergeCell ref="L493:L494"/>
    <mergeCell ref="J495:J496"/>
    <mergeCell ref="K495:K496"/>
    <mergeCell ref="L495:L496"/>
    <mergeCell ref="J497:J498"/>
    <mergeCell ref="K497:K498"/>
    <mergeCell ref="L497:L498"/>
    <mergeCell ref="J475:J476"/>
    <mergeCell ref="K475:K476"/>
    <mergeCell ref="L475:L476"/>
    <mergeCell ref="J477:J478"/>
    <mergeCell ref="K477:K478"/>
    <mergeCell ref="L477:L478"/>
    <mergeCell ref="J479:J480"/>
    <mergeCell ref="K479:K480"/>
    <mergeCell ref="L479:L480"/>
    <mergeCell ref="J481:J482"/>
    <mergeCell ref="K481:K482"/>
    <mergeCell ref="L481:L482"/>
    <mergeCell ref="J483:J484"/>
    <mergeCell ref="K483:K484"/>
    <mergeCell ref="L483:L484"/>
    <mergeCell ref="J485:J486"/>
    <mergeCell ref="K485:K486"/>
    <mergeCell ref="L485:L486"/>
    <mergeCell ref="J463:J464"/>
    <mergeCell ref="K463:K464"/>
    <mergeCell ref="L463:L464"/>
    <mergeCell ref="J465:J466"/>
    <mergeCell ref="K465:K466"/>
    <mergeCell ref="L465:L466"/>
    <mergeCell ref="J467:J468"/>
    <mergeCell ref="K467:K468"/>
    <mergeCell ref="L467:L468"/>
    <mergeCell ref="J469:J470"/>
    <mergeCell ref="K469:K470"/>
    <mergeCell ref="L469:L470"/>
    <mergeCell ref="J471:J472"/>
    <mergeCell ref="K471:K472"/>
    <mergeCell ref="L471:L472"/>
    <mergeCell ref="J473:J474"/>
    <mergeCell ref="K473:K474"/>
    <mergeCell ref="L473:L474"/>
    <mergeCell ref="J450:J451"/>
    <mergeCell ref="K450:K451"/>
    <mergeCell ref="L450:L451"/>
    <mergeCell ref="J453:J454"/>
    <mergeCell ref="K453:K454"/>
    <mergeCell ref="L453:L454"/>
    <mergeCell ref="J455:J456"/>
    <mergeCell ref="K455:K456"/>
    <mergeCell ref="L455:L456"/>
    <mergeCell ref="J457:J458"/>
    <mergeCell ref="K457:K458"/>
    <mergeCell ref="L457:L458"/>
    <mergeCell ref="J459:J460"/>
    <mergeCell ref="K459:K460"/>
    <mergeCell ref="L459:L460"/>
    <mergeCell ref="J461:J462"/>
    <mergeCell ref="K461:K462"/>
    <mergeCell ref="L461:L462"/>
    <mergeCell ref="J438:J439"/>
    <mergeCell ref="K438:K439"/>
    <mergeCell ref="L438:L439"/>
    <mergeCell ref="J440:J441"/>
    <mergeCell ref="K440:K441"/>
    <mergeCell ref="L440:L441"/>
    <mergeCell ref="J442:J443"/>
    <mergeCell ref="K442:K443"/>
    <mergeCell ref="L442:L443"/>
    <mergeCell ref="J444:J445"/>
    <mergeCell ref="K444:K445"/>
    <mergeCell ref="L444:L445"/>
    <mergeCell ref="J446:J447"/>
    <mergeCell ref="K446:K447"/>
    <mergeCell ref="L446:L447"/>
    <mergeCell ref="J448:J449"/>
    <mergeCell ref="K448:K449"/>
    <mergeCell ref="L448:L449"/>
    <mergeCell ref="J426:J427"/>
    <mergeCell ref="K426:K427"/>
    <mergeCell ref="L426:L427"/>
    <mergeCell ref="J428:J429"/>
    <mergeCell ref="K428:K429"/>
    <mergeCell ref="L428:L429"/>
    <mergeCell ref="J430:J431"/>
    <mergeCell ref="K430:K431"/>
    <mergeCell ref="L430:L431"/>
    <mergeCell ref="J432:J433"/>
    <mergeCell ref="K432:K433"/>
    <mergeCell ref="L432:L433"/>
    <mergeCell ref="J434:J435"/>
    <mergeCell ref="K434:K435"/>
    <mergeCell ref="L434:L435"/>
    <mergeCell ref="J436:J437"/>
    <mergeCell ref="K436:K437"/>
    <mergeCell ref="L436:L437"/>
    <mergeCell ref="J414:J415"/>
    <mergeCell ref="K414:K415"/>
    <mergeCell ref="L414:L415"/>
    <mergeCell ref="J416:J417"/>
    <mergeCell ref="K416:K417"/>
    <mergeCell ref="L416:L417"/>
    <mergeCell ref="J418:J419"/>
    <mergeCell ref="K418:K419"/>
    <mergeCell ref="L418:L419"/>
    <mergeCell ref="J420:J421"/>
    <mergeCell ref="K420:K421"/>
    <mergeCell ref="L420:L421"/>
    <mergeCell ref="J422:J423"/>
    <mergeCell ref="K422:K423"/>
    <mergeCell ref="L422:L423"/>
    <mergeCell ref="J424:J425"/>
    <mergeCell ref="K424:K425"/>
    <mergeCell ref="L424:L425"/>
    <mergeCell ref="J402:J403"/>
    <mergeCell ref="K402:K403"/>
    <mergeCell ref="L402:L403"/>
    <mergeCell ref="J404:J405"/>
    <mergeCell ref="K404:K405"/>
    <mergeCell ref="L404:L405"/>
    <mergeCell ref="J406:J407"/>
    <mergeCell ref="K406:K407"/>
    <mergeCell ref="L406:L407"/>
    <mergeCell ref="J408:J409"/>
    <mergeCell ref="K408:K409"/>
    <mergeCell ref="L408:L409"/>
    <mergeCell ref="J410:J411"/>
    <mergeCell ref="K410:K411"/>
    <mergeCell ref="L410:L411"/>
    <mergeCell ref="J412:J413"/>
    <mergeCell ref="K412:K413"/>
    <mergeCell ref="L412:L413"/>
    <mergeCell ref="J390:J391"/>
    <mergeCell ref="K390:K391"/>
    <mergeCell ref="L390:L391"/>
    <mergeCell ref="J392:J393"/>
    <mergeCell ref="K392:K393"/>
    <mergeCell ref="L392:L393"/>
    <mergeCell ref="J394:J395"/>
    <mergeCell ref="K394:K395"/>
    <mergeCell ref="L394:L395"/>
    <mergeCell ref="J396:J397"/>
    <mergeCell ref="K396:K397"/>
    <mergeCell ref="L396:L397"/>
    <mergeCell ref="J398:J399"/>
    <mergeCell ref="K398:K399"/>
    <mergeCell ref="L398:L399"/>
    <mergeCell ref="J400:J401"/>
    <mergeCell ref="K400:K401"/>
    <mergeCell ref="L400:L401"/>
    <mergeCell ref="J377:J378"/>
    <mergeCell ref="K377:K378"/>
    <mergeCell ref="L377:L378"/>
    <mergeCell ref="J379:J380"/>
    <mergeCell ref="K379:K380"/>
    <mergeCell ref="L379:L380"/>
    <mergeCell ref="J381:J382"/>
    <mergeCell ref="K381:K382"/>
    <mergeCell ref="L381:L382"/>
    <mergeCell ref="J383:J384"/>
    <mergeCell ref="K383:K384"/>
    <mergeCell ref="L383:L384"/>
    <mergeCell ref="J385:J386"/>
    <mergeCell ref="K385:K386"/>
    <mergeCell ref="L385:L386"/>
    <mergeCell ref="J387:J388"/>
    <mergeCell ref="K387:K388"/>
    <mergeCell ref="L387:L388"/>
    <mergeCell ref="J365:J366"/>
    <mergeCell ref="K365:K366"/>
    <mergeCell ref="L365:L366"/>
    <mergeCell ref="J367:J368"/>
    <mergeCell ref="K367:K368"/>
    <mergeCell ref="L367:L368"/>
    <mergeCell ref="J369:J370"/>
    <mergeCell ref="K369:K370"/>
    <mergeCell ref="L369:L370"/>
    <mergeCell ref="J371:J372"/>
    <mergeCell ref="K371:K372"/>
    <mergeCell ref="L371:L372"/>
    <mergeCell ref="J373:J374"/>
    <mergeCell ref="K373:K374"/>
    <mergeCell ref="L373:L374"/>
    <mergeCell ref="J375:J376"/>
    <mergeCell ref="K375:K376"/>
    <mergeCell ref="L375:L376"/>
    <mergeCell ref="J353:J354"/>
    <mergeCell ref="K353:K354"/>
    <mergeCell ref="L353:L354"/>
    <mergeCell ref="J355:J356"/>
    <mergeCell ref="K355:K356"/>
    <mergeCell ref="L355:L356"/>
    <mergeCell ref="J357:J358"/>
    <mergeCell ref="K357:K358"/>
    <mergeCell ref="L357:L358"/>
    <mergeCell ref="J359:J360"/>
    <mergeCell ref="K359:K360"/>
    <mergeCell ref="L359:L360"/>
    <mergeCell ref="J361:J362"/>
    <mergeCell ref="K361:K362"/>
    <mergeCell ref="L361:L362"/>
    <mergeCell ref="J363:J364"/>
    <mergeCell ref="K363:K364"/>
    <mergeCell ref="L363:L364"/>
    <mergeCell ref="J341:J342"/>
    <mergeCell ref="K341:K342"/>
    <mergeCell ref="L341:L342"/>
    <mergeCell ref="J343:J344"/>
    <mergeCell ref="K343:K344"/>
    <mergeCell ref="L343:L344"/>
    <mergeCell ref="J345:J346"/>
    <mergeCell ref="K345:K346"/>
    <mergeCell ref="L345:L346"/>
    <mergeCell ref="J347:J348"/>
    <mergeCell ref="K347:K348"/>
    <mergeCell ref="L347:L348"/>
    <mergeCell ref="J349:J350"/>
    <mergeCell ref="K349:K350"/>
    <mergeCell ref="L349:L350"/>
    <mergeCell ref="J351:J352"/>
    <mergeCell ref="K351:K352"/>
    <mergeCell ref="L351:L352"/>
    <mergeCell ref="J329:J330"/>
    <mergeCell ref="K329:K330"/>
    <mergeCell ref="L329:L330"/>
    <mergeCell ref="J331:J332"/>
    <mergeCell ref="K331:K332"/>
    <mergeCell ref="L331:L332"/>
    <mergeCell ref="J333:J334"/>
    <mergeCell ref="K333:K334"/>
    <mergeCell ref="L333:L334"/>
    <mergeCell ref="J335:J336"/>
    <mergeCell ref="K335:K336"/>
    <mergeCell ref="L335:L336"/>
    <mergeCell ref="J337:J338"/>
    <mergeCell ref="K337:K338"/>
    <mergeCell ref="L337:L338"/>
    <mergeCell ref="J339:J340"/>
    <mergeCell ref="K339:K340"/>
    <mergeCell ref="L339:L340"/>
    <mergeCell ref="J316:J317"/>
    <mergeCell ref="K316:K317"/>
    <mergeCell ref="L316:L317"/>
    <mergeCell ref="J318:J319"/>
    <mergeCell ref="K318:K319"/>
    <mergeCell ref="L318:L319"/>
    <mergeCell ref="J320:J321"/>
    <mergeCell ref="K320:K321"/>
    <mergeCell ref="L320:L321"/>
    <mergeCell ref="J322:J323"/>
    <mergeCell ref="K322:K323"/>
    <mergeCell ref="L322:L323"/>
    <mergeCell ref="J324:J325"/>
    <mergeCell ref="K324:K325"/>
    <mergeCell ref="L324:L325"/>
    <mergeCell ref="J326:J327"/>
    <mergeCell ref="K326:K327"/>
    <mergeCell ref="L326:L327"/>
    <mergeCell ref="J304:J305"/>
    <mergeCell ref="K304:K305"/>
    <mergeCell ref="L304:L305"/>
    <mergeCell ref="J306:J307"/>
    <mergeCell ref="K306:K307"/>
    <mergeCell ref="L306:L307"/>
    <mergeCell ref="J308:J309"/>
    <mergeCell ref="K308:K309"/>
    <mergeCell ref="L308:L309"/>
    <mergeCell ref="J310:J311"/>
    <mergeCell ref="K310:K311"/>
    <mergeCell ref="L310:L311"/>
    <mergeCell ref="J312:J313"/>
    <mergeCell ref="K312:K313"/>
    <mergeCell ref="L312:L313"/>
    <mergeCell ref="J314:J315"/>
    <mergeCell ref="K314:K315"/>
    <mergeCell ref="L314:L315"/>
    <mergeCell ref="J292:J293"/>
    <mergeCell ref="K292:K293"/>
    <mergeCell ref="L292:L293"/>
    <mergeCell ref="J294:J295"/>
    <mergeCell ref="K294:K295"/>
    <mergeCell ref="L294:L295"/>
    <mergeCell ref="J296:J297"/>
    <mergeCell ref="K296:K297"/>
    <mergeCell ref="L296:L297"/>
    <mergeCell ref="J298:J299"/>
    <mergeCell ref="K298:K299"/>
    <mergeCell ref="L298:L299"/>
    <mergeCell ref="J300:J301"/>
    <mergeCell ref="K300:K301"/>
    <mergeCell ref="L300:L301"/>
    <mergeCell ref="J302:J303"/>
    <mergeCell ref="K302:K303"/>
    <mergeCell ref="L302:L303"/>
    <mergeCell ref="J280:J281"/>
    <mergeCell ref="K280:K281"/>
    <mergeCell ref="L280:L281"/>
    <mergeCell ref="J282:J283"/>
    <mergeCell ref="K282:K283"/>
    <mergeCell ref="L282:L283"/>
    <mergeCell ref="J284:J285"/>
    <mergeCell ref="K284:K285"/>
    <mergeCell ref="L284:L285"/>
    <mergeCell ref="J286:J287"/>
    <mergeCell ref="K286:K287"/>
    <mergeCell ref="L286:L287"/>
    <mergeCell ref="J288:J289"/>
    <mergeCell ref="K288:K289"/>
    <mergeCell ref="L288:L289"/>
    <mergeCell ref="J290:J291"/>
    <mergeCell ref="K290:K291"/>
    <mergeCell ref="L290:L291"/>
    <mergeCell ref="J268:J269"/>
    <mergeCell ref="K268:K269"/>
    <mergeCell ref="L268:L269"/>
    <mergeCell ref="J270:J271"/>
    <mergeCell ref="K270:K271"/>
    <mergeCell ref="L270:L271"/>
    <mergeCell ref="J272:J273"/>
    <mergeCell ref="K272:K273"/>
    <mergeCell ref="L272:L273"/>
    <mergeCell ref="J274:J275"/>
    <mergeCell ref="K274:K275"/>
    <mergeCell ref="L274:L275"/>
    <mergeCell ref="J276:J277"/>
    <mergeCell ref="K276:K277"/>
    <mergeCell ref="L276:L277"/>
    <mergeCell ref="J278:J279"/>
    <mergeCell ref="K278:K279"/>
    <mergeCell ref="L278:L279"/>
    <mergeCell ref="J255:J256"/>
    <mergeCell ref="K255:K256"/>
    <mergeCell ref="L255:L256"/>
    <mergeCell ref="J257:J258"/>
    <mergeCell ref="K257:K258"/>
    <mergeCell ref="L257:L258"/>
    <mergeCell ref="J259:J260"/>
    <mergeCell ref="K259:K260"/>
    <mergeCell ref="L259:L260"/>
    <mergeCell ref="J261:J262"/>
    <mergeCell ref="K261:K262"/>
    <mergeCell ref="L261:L262"/>
    <mergeCell ref="J263:J264"/>
    <mergeCell ref="K263:K264"/>
    <mergeCell ref="L263:L264"/>
    <mergeCell ref="J266:J267"/>
    <mergeCell ref="K266:K267"/>
    <mergeCell ref="L266:L267"/>
    <mergeCell ref="J243:J244"/>
    <mergeCell ref="K243:K244"/>
    <mergeCell ref="L243:L244"/>
    <mergeCell ref="J245:J246"/>
    <mergeCell ref="K245:K246"/>
    <mergeCell ref="L245:L246"/>
    <mergeCell ref="J247:J248"/>
    <mergeCell ref="K247:K248"/>
    <mergeCell ref="L247:L248"/>
    <mergeCell ref="J249:J250"/>
    <mergeCell ref="K249:K250"/>
    <mergeCell ref="L249:L250"/>
    <mergeCell ref="J251:J252"/>
    <mergeCell ref="K251:K252"/>
    <mergeCell ref="L251:L252"/>
    <mergeCell ref="J253:J254"/>
    <mergeCell ref="K253:K254"/>
    <mergeCell ref="L253:L254"/>
    <mergeCell ref="J231:J232"/>
    <mergeCell ref="K231:K232"/>
    <mergeCell ref="L231:L232"/>
    <mergeCell ref="J233:J234"/>
    <mergeCell ref="K233:K234"/>
    <mergeCell ref="L233:L234"/>
    <mergeCell ref="J235:J236"/>
    <mergeCell ref="K235:K236"/>
    <mergeCell ref="L235:L236"/>
    <mergeCell ref="J237:J238"/>
    <mergeCell ref="K237:K238"/>
    <mergeCell ref="L237:L238"/>
    <mergeCell ref="J239:J240"/>
    <mergeCell ref="K239:K240"/>
    <mergeCell ref="L239:L240"/>
    <mergeCell ref="J241:J242"/>
    <mergeCell ref="K241:K242"/>
    <mergeCell ref="L241:L242"/>
    <mergeCell ref="J219:J220"/>
    <mergeCell ref="K219:K220"/>
    <mergeCell ref="L219:L220"/>
    <mergeCell ref="J221:J222"/>
    <mergeCell ref="K221:K222"/>
    <mergeCell ref="L221:L222"/>
    <mergeCell ref="J223:J224"/>
    <mergeCell ref="K223:K224"/>
    <mergeCell ref="L223:L224"/>
    <mergeCell ref="J225:J226"/>
    <mergeCell ref="K225:K226"/>
    <mergeCell ref="L225:L226"/>
    <mergeCell ref="J227:J228"/>
    <mergeCell ref="K227:K228"/>
    <mergeCell ref="L227:L228"/>
    <mergeCell ref="J229:J230"/>
    <mergeCell ref="K229:K230"/>
    <mergeCell ref="L229:L230"/>
    <mergeCell ref="J207:J208"/>
    <mergeCell ref="K207:K208"/>
    <mergeCell ref="L207:L208"/>
    <mergeCell ref="J209:J210"/>
    <mergeCell ref="K209:K210"/>
    <mergeCell ref="L209:L210"/>
    <mergeCell ref="J211:J212"/>
    <mergeCell ref="K211:K212"/>
    <mergeCell ref="L211:L212"/>
    <mergeCell ref="J213:J214"/>
    <mergeCell ref="K213:K214"/>
    <mergeCell ref="L213:L214"/>
    <mergeCell ref="J215:J216"/>
    <mergeCell ref="K215:K216"/>
    <mergeCell ref="L215:L216"/>
    <mergeCell ref="J217:J218"/>
    <mergeCell ref="K217:K218"/>
    <mergeCell ref="L217:L218"/>
    <mergeCell ref="J194:J195"/>
    <mergeCell ref="K194:K195"/>
    <mergeCell ref="L194:L195"/>
    <mergeCell ref="J196:J197"/>
    <mergeCell ref="K196:K197"/>
    <mergeCell ref="L196:L197"/>
    <mergeCell ref="J198:J199"/>
    <mergeCell ref="K198:K199"/>
    <mergeCell ref="L198:L199"/>
    <mergeCell ref="J200:J201"/>
    <mergeCell ref="K200:K201"/>
    <mergeCell ref="L200:L201"/>
    <mergeCell ref="J202:J203"/>
    <mergeCell ref="K202:K203"/>
    <mergeCell ref="L202:L203"/>
    <mergeCell ref="J205:J206"/>
    <mergeCell ref="K205:K206"/>
    <mergeCell ref="L205:L206"/>
    <mergeCell ref="J182:J183"/>
    <mergeCell ref="K182:K183"/>
    <mergeCell ref="L182:L183"/>
    <mergeCell ref="J184:J185"/>
    <mergeCell ref="K184:K185"/>
    <mergeCell ref="L184:L185"/>
    <mergeCell ref="J186:J187"/>
    <mergeCell ref="K186:K187"/>
    <mergeCell ref="L186:L187"/>
    <mergeCell ref="J188:J189"/>
    <mergeCell ref="K188:K189"/>
    <mergeCell ref="L188:L189"/>
    <mergeCell ref="J190:J191"/>
    <mergeCell ref="K190:K191"/>
    <mergeCell ref="L190:L191"/>
    <mergeCell ref="J192:J193"/>
    <mergeCell ref="K192:K193"/>
    <mergeCell ref="L192:L193"/>
    <mergeCell ref="J170:J171"/>
    <mergeCell ref="K170:K171"/>
    <mergeCell ref="L170:L171"/>
    <mergeCell ref="J172:J173"/>
    <mergeCell ref="K172:K173"/>
    <mergeCell ref="L172:L173"/>
    <mergeCell ref="J174:J175"/>
    <mergeCell ref="K174:K175"/>
    <mergeCell ref="L174:L175"/>
    <mergeCell ref="J176:J177"/>
    <mergeCell ref="K176:K177"/>
    <mergeCell ref="L176:L177"/>
    <mergeCell ref="J178:J179"/>
    <mergeCell ref="K178:K179"/>
    <mergeCell ref="L178:L179"/>
    <mergeCell ref="J180:J181"/>
    <mergeCell ref="K180:K181"/>
    <mergeCell ref="L180:L181"/>
    <mergeCell ref="J158:J159"/>
    <mergeCell ref="K158:K159"/>
    <mergeCell ref="L158:L159"/>
    <mergeCell ref="J160:J161"/>
    <mergeCell ref="K160:K161"/>
    <mergeCell ref="L160:L161"/>
    <mergeCell ref="J162:J163"/>
    <mergeCell ref="K162:K163"/>
    <mergeCell ref="L162:L163"/>
    <mergeCell ref="J164:J165"/>
    <mergeCell ref="K164:K165"/>
    <mergeCell ref="L164:L165"/>
    <mergeCell ref="J166:J167"/>
    <mergeCell ref="K166:K167"/>
    <mergeCell ref="L166:L167"/>
    <mergeCell ref="J168:J169"/>
    <mergeCell ref="K168:K169"/>
    <mergeCell ref="L168:L169"/>
    <mergeCell ref="J146:J147"/>
    <mergeCell ref="K146:K147"/>
    <mergeCell ref="L146:L147"/>
    <mergeCell ref="J148:J149"/>
    <mergeCell ref="K148:K149"/>
    <mergeCell ref="L148:L149"/>
    <mergeCell ref="J150:J151"/>
    <mergeCell ref="K150:K151"/>
    <mergeCell ref="L150:L151"/>
    <mergeCell ref="J152:J153"/>
    <mergeCell ref="K152:K153"/>
    <mergeCell ref="L152:L153"/>
    <mergeCell ref="J154:J155"/>
    <mergeCell ref="K154:K155"/>
    <mergeCell ref="L154:L155"/>
    <mergeCell ref="J156:J157"/>
    <mergeCell ref="K156:K157"/>
    <mergeCell ref="L156:L157"/>
    <mergeCell ref="J130:J131"/>
    <mergeCell ref="K130:K131"/>
    <mergeCell ref="L130:L131"/>
    <mergeCell ref="J132:J133"/>
    <mergeCell ref="K132:K133"/>
    <mergeCell ref="L132:L133"/>
    <mergeCell ref="J134:J135"/>
    <mergeCell ref="K134:K135"/>
    <mergeCell ref="L134:L135"/>
    <mergeCell ref="J136:J137"/>
    <mergeCell ref="K136:K137"/>
    <mergeCell ref="L136:L137"/>
    <mergeCell ref="J142:J143"/>
    <mergeCell ref="K142:K143"/>
    <mergeCell ref="L142:L143"/>
    <mergeCell ref="J144:J145"/>
    <mergeCell ref="K144:K145"/>
    <mergeCell ref="L144:L145"/>
    <mergeCell ref="J118:J119"/>
    <mergeCell ref="K118:K119"/>
    <mergeCell ref="L118:L119"/>
    <mergeCell ref="J120:J121"/>
    <mergeCell ref="K120:K121"/>
    <mergeCell ref="L120:L121"/>
    <mergeCell ref="J122:J123"/>
    <mergeCell ref="K122:K123"/>
    <mergeCell ref="L122:L123"/>
    <mergeCell ref="J124:J125"/>
    <mergeCell ref="K124:K125"/>
    <mergeCell ref="L124:L125"/>
    <mergeCell ref="J126:J127"/>
    <mergeCell ref="K126:K127"/>
    <mergeCell ref="L126:L127"/>
    <mergeCell ref="J128:J129"/>
    <mergeCell ref="K128:K129"/>
    <mergeCell ref="L128:L129"/>
    <mergeCell ref="J106:J107"/>
    <mergeCell ref="K106:K107"/>
    <mergeCell ref="L106:L107"/>
    <mergeCell ref="J108:J109"/>
    <mergeCell ref="K108:K109"/>
    <mergeCell ref="L108:L109"/>
    <mergeCell ref="J110:J111"/>
    <mergeCell ref="K110:K111"/>
    <mergeCell ref="L110:L111"/>
    <mergeCell ref="J112:J113"/>
    <mergeCell ref="K112:K113"/>
    <mergeCell ref="L112:L113"/>
    <mergeCell ref="J114:J115"/>
    <mergeCell ref="K114:K115"/>
    <mergeCell ref="L114:L115"/>
    <mergeCell ref="J116:J117"/>
    <mergeCell ref="K116:K117"/>
    <mergeCell ref="L116:L117"/>
    <mergeCell ref="J94:J95"/>
    <mergeCell ref="K94:K95"/>
    <mergeCell ref="L94:L95"/>
    <mergeCell ref="J96:J97"/>
    <mergeCell ref="K96:K97"/>
    <mergeCell ref="L96:L97"/>
    <mergeCell ref="J98:J99"/>
    <mergeCell ref="K98:K99"/>
    <mergeCell ref="L98:L99"/>
    <mergeCell ref="J100:J101"/>
    <mergeCell ref="K100:K101"/>
    <mergeCell ref="L100:L101"/>
    <mergeCell ref="J102:J103"/>
    <mergeCell ref="K102:K103"/>
    <mergeCell ref="L102:L103"/>
    <mergeCell ref="J104:J105"/>
    <mergeCell ref="K104:K105"/>
    <mergeCell ref="L104:L105"/>
    <mergeCell ref="J82:J83"/>
    <mergeCell ref="K82:K83"/>
    <mergeCell ref="L82:L83"/>
    <mergeCell ref="J84:J85"/>
    <mergeCell ref="K84:K85"/>
    <mergeCell ref="L84:L85"/>
    <mergeCell ref="J86:J87"/>
    <mergeCell ref="K86:K87"/>
    <mergeCell ref="L86:L87"/>
    <mergeCell ref="J88:J89"/>
    <mergeCell ref="K88:K89"/>
    <mergeCell ref="L88:L89"/>
    <mergeCell ref="J90:J91"/>
    <mergeCell ref="K90:K91"/>
    <mergeCell ref="L90:L91"/>
    <mergeCell ref="J92:J93"/>
    <mergeCell ref="K92:K93"/>
    <mergeCell ref="L92:L93"/>
    <mergeCell ref="J69:J70"/>
    <mergeCell ref="K69:K70"/>
    <mergeCell ref="L69:L70"/>
    <mergeCell ref="J71:J72"/>
    <mergeCell ref="K71:K72"/>
    <mergeCell ref="L71:L72"/>
    <mergeCell ref="J73:J74"/>
    <mergeCell ref="K73:K74"/>
    <mergeCell ref="L73:L74"/>
    <mergeCell ref="J75:J76"/>
    <mergeCell ref="K75:K76"/>
    <mergeCell ref="L75:L76"/>
    <mergeCell ref="J77:J78"/>
    <mergeCell ref="K77:K78"/>
    <mergeCell ref="L77:L78"/>
    <mergeCell ref="J79:J80"/>
    <mergeCell ref="K79:K80"/>
    <mergeCell ref="L79:L80"/>
    <mergeCell ref="J57:J58"/>
    <mergeCell ref="K57:K58"/>
    <mergeCell ref="L57:L58"/>
    <mergeCell ref="J59:J60"/>
    <mergeCell ref="K59:K60"/>
    <mergeCell ref="L59:L60"/>
    <mergeCell ref="J61:J62"/>
    <mergeCell ref="K61:K62"/>
    <mergeCell ref="L61:L62"/>
    <mergeCell ref="J63:J64"/>
    <mergeCell ref="K63:K64"/>
    <mergeCell ref="L63:L64"/>
    <mergeCell ref="J65:J66"/>
    <mergeCell ref="K65:K66"/>
    <mergeCell ref="L65:L66"/>
    <mergeCell ref="J67:J68"/>
    <mergeCell ref="K67:K68"/>
    <mergeCell ref="L67:L68"/>
    <mergeCell ref="J45:J46"/>
    <mergeCell ref="K45:K46"/>
    <mergeCell ref="L45:L46"/>
    <mergeCell ref="J47:J48"/>
    <mergeCell ref="K47:K48"/>
    <mergeCell ref="L47:L48"/>
    <mergeCell ref="J49:J50"/>
    <mergeCell ref="K49:K50"/>
    <mergeCell ref="L49:L50"/>
    <mergeCell ref="J51:J52"/>
    <mergeCell ref="K51:K52"/>
    <mergeCell ref="L51:L52"/>
    <mergeCell ref="J53:J54"/>
    <mergeCell ref="K53:K54"/>
    <mergeCell ref="L53:L54"/>
    <mergeCell ref="J55:J56"/>
    <mergeCell ref="K55:K56"/>
    <mergeCell ref="L55:L56"/>
    <mergeCell ref="L31:L32"/>
    <mergeCell ref="J33:J34"/>
    <mergeCell ref="K33:K34"/>
    <mergeCell ref="L33:L34"/>
    <mergeCell ref="J35:J36"/>
    <mergeCell ref="K35:K36"/>
    <mergeCell ref="L35:L36"/>
    <mergeCell ref="J37:J38"/>
    <mergeCell ref="K37:K38"/>
    <mergeCell ref="L37:L38"/>
    <mergeCell ref="J39:J40"/>
    <mergeCell ref="K39:K40"/>
    <mergeCell ref="L39:L40"/>
    <mergeCell ref="J41:J42"/>
    <mergeCell ref="K41:K42"/>
    <mergeCell ref="L41:L42"/>
    <mergeCell ref="J43:J44"/>
    <mergeCell ref="K43:K44"/>
    <mergeCell ref="L43:L44"/>
    <mergeCell ref="G755:G756"/>
    <mergeCell ref="H755:H756"/>
    <mergeCell ref="I755:I756"/>
    <mergeCell ref="G757:G758"/>
    <mergeCell ref="H757:H758"/>
    <mergeCell ref="I757:I758"/>
    <mergeCell ref="G759:G760"/>
    <mergeCell ref="H759:H760"/>
    <mergeCell ref="I759:I760"/>
    <mergeCell ref="G761:G762"/>
    <mergeCell ref="H761:H762"/>
    <mergeCell ref="I761:I762"/>
    <mergeCell ref="J19:J20"/>
    <mergeCell ref="K19:K20"/>
    <mergeCell ref="L19:L20"/>
    <mergeCell ref="J21:J22"/>
    <mergeCell ref="K21:K22"/>
    <mergeCell ref="L21:L22"/>
    <mergeCell ref="J23:J24"/>
    <mergeCell ref="K23:K24"/>
    <mergeCell ref="L23:L24"/>
    <mergeCell ref="J25:J26"/>
    <mergeCell ref="K25:K26"/>
    <mergeCell ref="L25:L26"/>
    <mergeCell ref="J27:J28"/>
    <mergeCell ref="K27:K28"/>
    <mergeCell ref="L27:L28"/>
    <mergeCell ref="J29:J30"/>
    <mergeCell ref="K29:K30"/>
    <mergeCell ref="L29:L30"/>
    <mergeCell ref="J31:J32"/>
    <mergeCell ref="K31:K32"/>
    <mergeCell ref="G743:G744"/>
    <mergeCell ref="H743:H744"/>
    <mergeCell ref="I743:I744"/>
    <mergeCell ref="G745:G746"/>
    <mergeCell ref="H745:H746"/>
    <mergeCell ref="I745:I746"/>
    <mergeCell ref="G747:G748"/>
    <mergeCell ref="H747:H748"/>
    <mergeCell ref="I747:I748"/>
    <mergeCell ref="G749:G750"/>
    <mergeCell ref="H749:H750"/>
    <mergeCell ref="I749:I750"/>
    <mergeCell ref="G751:G752"/>
    <mergeCell ref="H751:H752"/>
    <mergeCell ref="I751:I752"/>
    <mergeCell ref="G753:G754"/>
    <mergeCell ref="H753:H754"/>
    <mergeCell ref="I753:I754"/>
    <mergeCell ref="G731:G732"/>
    <mergeCell ref="H731:H732"/>
    <mergeCell ref="I731:I732"/>
    <mergeCell ref="G733:G734"/>
    <mergeCell ref="H733:H734"/>
    <mergeCell ref="I733:I734"/>
    <mergeCell ref="G735:G736"/>
    <mergeCell ref="H735:H736"/>
    <mergeCell ref="I735:I736"/>
    <mergeCell ref="G737:G738"/>
    <mergeCell ref="H737:H738"/>
    <mergeCell ref="I737:I738"/>
    <mergeCell ref="G739:G740"/>
    <mergeCell ref="H739:H740"/>
    <mergeCell ref="I739:I740"/>
    <mergeCell ref="G741:G742"/>
    <mergeCell ref="H741:H742"/>
    <mergeCell ref="I741:I742"/>
    <mergeCell ref="G719:G720"/>
    <mergeCell ref="H719:H720"/>
    <mergeCell ref="I719:I720"/>
    <mergeCell ref="G721:G722"/>
    <mergeCell ref="H721:H722"/>
    <mergeCell ref="I721:I722"/>
    <mergeCell ref="G723:G724"/>
    <mergeCell ref="H723:H724"/>
    <mergeCell ref="I723:I724"/>
    <mergeCell ref="G725:G726"/>
    <mergeCell ref="H725:H726"/>
    <mergeCell ref="I725:I726"/>
    <mergeCell ref="G727:G728"/>
    <mergeCell ref="H727:H728"/>
    <mergeCell ref="I727:I728"/>
    <mergeCell ref="G729:G730"/>
    <mergeCell ref="H729:H730"/>
    <mergeCell ref="I729:I730"/>
    <mergeCell ref="G707:G708"/>
    <mergeCell ref="H707:H708"/>
    <mergeCell ref="I707:I708"/>
    <mergeCell ref="G709:G710"/>
    <mergeCell ref="H709:H710"/>
    <mergeCell ref="I709:I710"/>
    <mergeCell ref="G711:G712"/>
    <mergeCell ref="H711:H712"/>
    <mergeCell ref="I711:I712"/>
    <mergeCell ref="G713:G714"/>
    <mergeCell ref="H713:H714"/>
    <mergeCell ref="I713:I714"/>
    <mergeCell ref="G715:G716"/>
    <mergeCell ref="H715:H716"/>
    <mergeCell ref="I715:I716"/>
    <mergeCell ref="G717:G718"/>
    <mergeCell ref="H717:H718"/>
    <mergeCell ref="I717:I718"/>
    <mergeCell ref="G694:G695"/>
    <mergeCell ref="H694:H695"/>
    <mergeCell ref="I694:I695"/>
    <mergeCell ref="G696:G697"/>
    <mergeCell ref="H696:H697"/>
    <mergeCell ref="I696:I697"/>
    <mergeCell ref="G698:G699"/>
    <mergeCell ref="H698:H699"/>
    <mergeCell ref="I698:I699"/>
    <mergeCell ref="G701:G702"/>
    <mergeCell ref="H701:H702"/>
    <mergeCell ref="I701:I702"/>
    <mergeCell ref="G703:G704"/>
    <mergeCell ref="H703:H704"/>
    <mergeCell ref="I703:I704"/>
    <mergeCell ref="G705:G706"/>
    <mergeCell ref="H705:H706"/>
    <mergeCell ref="I705:I706"/>
    <mergeCell ref="G682:G683"/>
    <mergeCell ref="H682:H683"/>
    <mergeCell ref="I682:I683"/>
    <mergeCell ref="G684:G685"/>
    <mergeCell ref="H684:H685"/>
    <mergeCell ref="I684:I685"/>
    <mergeCell ref="G686:G687"/>
    <mergeCell ref="H686:H687"/>
    <mergeCell ref="I686:I687"/>
    <mergeCell ref="G688:G689"/>
    <mergeCell ref="H688:H689"/>
    <mergeCell ref="I688:I689"/>
    <mergeCell ref="G690:G691"/>
    <mergeCell ref="H690:H691"/>
    <mergeCell ref="I690:I691"/>
    <mergeCell ref="G692:G693"/>
    <mergeCell ref="H692:H693"/>
    <mergeCell ref="I692:I693"/>
    <mergeCell ref="G670:G671"/>
    <mergeCell ref="H670:H671"/>
    <mergeCell ref="I670:I671"/>
    <mergeCell ref="G672:G673"/>
    <mergeCell ref="H672:H673"/>
    <mergeCell ref="I672:I673"/>
    <mergeCell ref="G674:G675"/>
    <mergeCell ref="H674:H675"/>
    <mergeCell ref="I674:I675"/>
    <mergeCell ref="G676:G677"/>
    <mergeCell ref="H676:H677"/>
    <mergeCell ref="I676:I677"/>
    <mergeCell ref="G678:G679"/>
    <mergeCell ref="H678:H679"/>
    <mergeCell ref="I678:I679"/>
    <mergeCell ref="G680:G681"/>
    <mergeCell ref="H680:H681"/>
    <mergeCell ref="I680:I681"/>
    <mergeCell ref="G658:G659"/>
    <mergeCell ref="H658:H659"/>
    <mergeCell ref="I658:I659"/>
    <mergeCell ref="G660:G661"/>
    <mergeCell ref="H660:H661"/>
    <mergeCell ref="I660:I661"/>
    <mergeCell ref="G662:G663"/>
    <mergeCell ref="H662:H663"/>
    <mergeCell ref="I662:I663"/>
    <mergeCell ref="G664:G665"/>
    <mergeCell ref="H664:H665"/>
    <mergeCell ref="I664:I665"/>
    <mergeCell ref="G666:G667"/>
    <mergeCell ref="H666:H667"/>
    <mergeCell ref="I666:I667"/>
    <mergeCell ref="G668:G669"/>
    <mergeCell ref="H668:H669"/>
    <mergeCell ref="I668:I669"/>
    <mergeCell ref="G646:G647"/>
    <mergeCell ref="H646:H647"/>
    <mergeCell ref="I646:I647"/>
    <mergeCell ref="G648:G649"/>
    <mergeCell ref="H648:H649"/>
    <mergeCell ref="I648:I649"/>
    <mergeCell ref="G650:G651"/>
    <mergeCell ref="H650:H651"/>
    <mergeCell ref="I650:I651"/>
    <mergeCell ref="G652:G653"/>
    <mergeCell ref="H652:H653"/>
    <mergeCell ref="I652:I653"/>
    <mergeCell ref="G654:G655"/>
    <mergeCell ref="H654:H655"/>
    <mergeCell ref="I654:I655"/>
    <mergeCell ref="G656:G657"/>
    <mergeCell ref="H656:H657"/>
    <mergeCell ref="I656:I657"/>
    <mergeCell ref="G633:G634"/>
    <mergeCell ref="H633:H634"/>
    <mergeCell ref="I633:I634"/>
    <mergeCell ref="G635:G636"/>
    <mergeCell ref="H635:H636"/>
    <mergeCell ref="I635:I636"/>
    <mergeCell ref="G637:G638"/>
    <mergeCell ref="H637:H638"/>
    <mergeCell ref="I637:I638"/>
    <mergeCell ref="G640:G641"/>
    <mergeCell ref="H640:H641"/>
    <mergeCell ref="I640:I641"/>
    <mergeCell ref="G642:G643"/>
    <mergeCell ref="H642:H643"/>
    <mergeCell ref="I642:I643"/>
    <mergeCell ref="G644:G645"/>
    <mergeCell ref="H644:H645"/>
    <mergeCell ref="I644:I645"/>
    <mergeCell ref="G621:G622"/>
    <mergeCell ref="H621:H622"/>
    <mergeCell ref="I621:I622"/>
    <mergeCell ref="G623:G624"/>
    <mergeCell ref="H623:H624"/>
    <mergeCell ref="I623:I624"/>
    <mergeCell ref="G625:G626"/>
    <mergeCell ref="H625:H626"/>
    <mergeCell ref="I625:I626"/>
    <mergeCell ref="G627:G628"/>
    <mergeCell ref="H627:H628"/>
    <mergeCell ref="I627:I628"/>
    <mergeCell ref="G629:G630"/>
    <mergeCell ref="H629:H630"/>
    <mergeCell ref="I629:I630"/>
    <mergeCell ref="G631:G632"/>
    <mergeCell ref="H631:H632"/>
    <mergeCell ref="I631:I632"/>
    <mergeCell ref="G609:G610"/>
    <mergeCell ref="H609:H610"/>
    <mergeCell ref="I609:I610"/>
    <mergeCell ref="G611:G612"/>
    <mergeCell ref="H611:H612"/>
    <mergeCell ref="I611:I612"/>
    <mergeCell ref="G613:G614"/>
    <mergeCell ref="H613:H614"/>
    <mergeCell ref="I613:I614"/>
    <mergeCell ref="G615:G616"/>
    <mergeCell ref="H615:H616"/>
    <mergeCell ref="I615:I616"/>
    <mergeCell ref="G617:G618"/>
    <mergeCell ref="H617:H618"/>
    <mergeCell ref="I617:I618"/>
    <mergeCell ref="G619:G620"/>
    <mergeCell ref="H619:H620"/>
    <mergeCell ref="I619:I620"/>
    <mergeCell ref="G597:G598"/>
    <mergeCell ref="H597:H598"/>
    <mergeCell ref="I597:I598"/>
    <mergeCell ref="G599:G600"/>
    <mergeCell ref="H599:H600"/>
    <mergeCell ref="I599:I600"/>
    <mergeCell ref="G601:G602"/>
    <mergeCell ref="H601:H602"/>
    <mergeCell ref="I601:I602"/>
    <mergeCell ref="G603:G604"/>
    <mergeCell ref="H603:H604"/>
    <mergeCell ref="I603:I604"/>
    <mergeCell ref="G605:G606"/>
    <mergeCell ref="H605:H606"/>
    <mergeCell ref="I605:I606"/>
    <mergeCell ref="G607:G608"/>
    <mergeCell ref="H607:H608"/>
    <mergeCell ref="I607:I608"/>
    <mergeCell ref="G585:G586"/>
    <mergeCell ref="H585:H586"/>
    <mergeCell ref="I585:I586"/>
    <mergeCell ref="G587:G588"/>
    <mergeCell ref="H587:H588"/>
    <mergeCell ref="I587:I588"/>
    <mergeCell ref="G589:G590"/>
    <mergeCell ref="H589:H590"/>
    <mergeCell ref="I589:I590"/>
    <mergeCell ref="G591:G592"/>
    <mergeCell ref="H591:H592"/>
    <mergeCell ref="I591:I592"/>
    <mergeCell ref="G593:G594"/>
    <mergeCell ref="H593:H594"/>
    <mergeCell ref="I593:I594"/>
    <mergeCell ref="G595:G596"/>
    <mergeCell ref="H595:H596"/>
    <mergeCell ref="I595:I596"/>
    <mergeCell ref="G572:G573"/>
    <mergeCell ref="H572:H573"/>
    <mergeCell ref="I572:I573"/>
    <mergeCell ref="G574:G575"/>
    <mergeCell ref="H574:H575"/>
    <mergeCell ref="I574:I575"/>
    <mergeCell ref="G577:G578"/>
    <mergeCell ref="H577:H578"/>
    <mergeCell ref="I577:I578"/>
    <mergeCell ref="G579:G580"/>
    <mergeCell ref="H579:H580"/>
    <mergeCell ref="I579:I580"/>
    <mergeCell ref="G581:G582"/>
    <mergeCell ref="H581:H582"/>
    <mergeCell ref="I581:I582"/>
    <mergeCell ref="G583:G584"/>
    <mergeCell ref="H583:H584"/>
    <mergeCell ref="I583:I584"/>
    <mergeCell ref="G560:G561"/>
    <mergeCell ref="H560:H561"/>
    <mergeCell ref="I560:I561"/>
    <mergeCell ref="G562:G563"/>
    <mergeCell ref="H562:H563"/>
    <mergeCell ref="I562:I563"/>
    <mergeCell ref="G564:G565"/>
    <mergeCell ref="H564:H565"/>
    <mergeCell ref="I564:I565"/>
    <mergeCell ref="G566:G567"/>
    <mergeCell ref="H566:H567"/>
    <mergeCell ref="I566:I567"/>
    <mergeCell ref="G568:G569"/>
    <mergeCell ref="H568:H569"/>
    <mergeCell ref="I568:I569"/>
    <mergeCell ref="G570:G571"/>
    <mergeCell ref="H570:H571"/>
    <mergeCell ref="I570:I571"/>
    <mergeCell ref="G548:G549"/>
    <mergeCell ref="H548:H549"/>
    <mergeCell ref="I548:I549"/>
    <mergeCell ref="G550:G551"/>
    <mergeCell ref="H550:H551"/>
    <mergeCell ref="I550:I551"/>
    <mergeCell ref="G552:G553"/>
    <mergeCell ref="H552:H553"/>
    <mergeCell ref="I552:I553"/>
    <mergeCell ref="G554:G555"/>
    <mergeCell ref="H554:H555"/>
    <mergeCell ref="I554:I555"/>
    <mergeCell ref="G556:G557"/>
    <mergeCell ref="H556:H557"/>
    <mergeCell ref="I556:I557"/>
    <mergeCell ref="G558:G559"/>
    <mergeCell ref="H558:H559"/>
    <mergeCell ref="I558:I559"/>
    <mergeCell ref="G536:G537"/>
    <mergeCell ref="H536:H537"/>
    <mergeCell ref="I536:I537"/>
    <mergeCell ref="G538:G539"/>
    <mergeCell ref="H538:H539"/>
    <mergeCell ref="I538:I539"/>
    <mergeCell ref="G540:G541"/>
    <mergeCell ref="H540:H541"/>
    <mergeCell ref="I540:I541"/>
    <mergeCell ref="G542:G543"/>
    <mergeCell ref="H542:H543"/>
    <mergeCell ref="I542:I543"/>
    <mergeCell ref="G544:G545"/>
    <mergeCell ref="H544:H545"/>
    <mergeCell ref="I544:I545"/>
    <mergeCell ref="G546:G547"/>
    <mergeCell ref="H546:H547"/>
    <mergeCell ref="I546:I547"/>
    <mergeCell ref="G524:G525"/>
    <mergeCell ref="H524:H525"/>
    <mergeCell ref="I524:I525"/>
    <mergeCell ref="G526:G527"/>
    <mergeCell ref="H526:H527"/>
    <mergeCell ref="I526:I527"/>
    <mergeCell ref="G528:G529"/>
    <mergeCell ref="H528:H529"/>
    <mergeCell ref="I528:I529"/>
    <mergeCell ref="G530:G531"/>
    <mergeCell ref="H530:H531"/>
    <mergeCell ref="I530:I531"/>
    <mergeCell ref="G532:G533"/>
    <mergeCell ref="H532:H533"/>
    <mergeCell ref="I532:I533"/>
    <mergeCell ref="G534:G535"/>
    <mergeCell ref="H534:H535"/>
    <mergeCell ref="I534:I535"/>
    <mergeCell ref="G511:G512"/>
    <mergeCell ref="H511:H512"/>
    <mergeCell ref="I511:I512"/>
    <mergeCell ref="G513:G514"/>
    <mergeCell ref="H513:H514"/>
    <mergeCell ref="I513:I514"/>
    <mergeCell ref="G516:G517"/>
    <mergeCell ref="H516:H517"/>
    <mergeCell ref="I516:I517"/>
    <mergeCell ref="G518:G519"/>
    <mergeCell ref="H518:H519"/>
    <mergeCell ref="I518:I519"/>
    <mergeCell ref="G520:G521"/>
    <mergeCell ref="H520:H521"/>
    <mergeCell ref="I520:I521"/>
    <mergeCell ref="G522:G523"/>
    <mergeCell ref="H522:H523"/>
    <mergeCell ref="I522:I523"/>
    <mergeCell ref="G499:G500"/>
    <mergeCell ref="H499:H500"/>
    <mergeCell ref="I499:I500"/>
    <mergeCell ref="G501:G502"/>
    <mergeCell ref="H501:H502"/>
    <mergeCell ref="I501:I502"/>
    <mergeCell ref="G503:G504"/>
    <mergeCell ref="H503:H504"/>
    <mergeCell ref="I503:I504"/>
    <mergeCell ref="G505:G506"/>
    <mergeCell ref="H505:H506"/>
    <mergeCell ref="I505:I506"/>
    <mergeCell ref="G507:G508"/>
    <mergeCell ref="H507:H508"/>
    <mergeCell ref="I507:I508"/>
    <mergeCell ref="G509:G510"/>
    <mergeCell ref="H509:H510"/>
    <mergeCell ref="I509:I510"/>
    <mergeCell ref="G487:G488"/>
    <mergeCell ref="H487:H488"/>
    <mergeCell ref="I487:I488"/>
    <mergeCell ref="G489:G490"/>
    <mergeCell ref="H489:H490"/>
    <mergeCell ref="I489:I490"/>
    <mergeCell ref="G491:G492"/>
    <mergeCell ref="H491:H492"/>
    <mergeCell ref="I491:I492"/>
    <mergeCell ref="G493:G494"/>
    <mergeCell ref="H493:H494"/>
    <mergeCell ref="I493:I494"/>
    <mergeCell ref="G495:G496"/>
    <mergeCell ref="H495:H496"/>
    <mergeCell ref="I495:I496"/>
    <mergeCell ref="G497:G498"/>
    <mergeCell ref="H497:H498"/>
    <mergeCell ref="I497:I498"/>
    <mergeCell ref="G475:G476"/>
    <mergeCell ref="H475:H476"/>
    <mergeCell ref="I475:I476"/>
    <mergeCell ref="G477:G478"/>
    <mergeCell ref="H477:H478"/>
    <mergeCell ref="I477:I478"/>
    <mergeCell ref="G479:G480"/>
    <mergeCell ref="H479:H480"/>
    <mergeCell ref="I479:I480"/>
    <mergeCell ref="G481:G482"/>
    <mergeCell ref="H481:H482"/>
    <mergeCell ref="I481:I482"/>
    <mergeCell ref="G483:G484"/>
    <mergeCell ref="H483:H484"/>
    <mergeCell ref="I483:I484"/>
    <mergeCell ref="G485:G486"/>
    <mergeCell ref="H485:H486"/>
    <mergeCell ref="I485:I486"/>
    <mergeCell ref="G463:G464"/>
    <mergeCell ref="H463:H464"/>
    <mergeCell ref="I463:I464"/>
    <mergeCell ref="G465:G466"/>
    <mergeCell ref="H465:H466"/>
    <mergeCell ref="I465:I466"/>
    <mergeCell ref="G467:G468"/>
    <mergeCell ref="H467:H468"/>
    <mergeCell ref="I467:I468"/>
    <mergeCell ref="G469:G470"/>
    <mergeCell ref="H469:H470"/>
    <mergeCell ref="I469:I470"/>
    <mergeCell ref="G471:G472"/>
    <mergeCell ref="H471:H472"/>
    <mergeCell ref="I471:I472"/>
    <mergeCell ref="G473:G474"/>
    <mergeCell ref="H473:H474"/>
    <mergeCell ref="I473:I474"/>
    <mergeCell ref="G450:G451"/>
    <mergeCell ref="H450:H451"/>
    <mergeCell ref="I450:I451"/>
    <mergeCell ref="G453:G454"/>
    <mergeCell ref="H453:H454"/>
    <mergeCell ref="I453:I454"/>
    <mergeCell ref="G455:G456"/>
    <mergeCell ref="H455:H456"/>
    <mergeCell ref="I455:I456"/>
    <mergeCell ref="G457:G458"/>
    <mergeCell ref="H457:H458"/>
    <mergeCell ref="I457:I458"/>
    <mergeCell ref="G459:G460"/>
    <mergeCell ref="H459:H460"/>
    <mergeCell ref="I459:I460"/>
    <mergeCell ref="G461:G462"/>
    <mergeCell ref="H461:H462"/>
    <mergeCell ref="I461:I462"/>
    <mergeCell ref="G438:G439"/>
    <mergeCell ref="H438:H439"/>
    <mergeCell ref="I438:I439"/>
    <mergeCell ref="G440:G441"/>
    <mergeCell ref="H440:H441"/>
    <mergeCell ref="I440:I441"/>
    <mergeCell ref="G442:G443"/>
    <mergeCell ref="H442:H443"/>
    <mergeCell ref="I442:I443"/>
    <mergeCell ref="G444:G445"/>
    <mergeCell ref="H444:H445"/>
    <mergeCell ref="I444:I445"/>
    <mergeCell ref="G446:G447"/>
    <mergeCell ref="H446:H447"/>
    <mergeCell ref="I446:I447"/>
    <mergeCell ref="G448:G449"/>
    <mergeCell ref="H448:H449"/>
    <mergeCell ref="I448:I449"/>
    <mergeCell ref="G426:G427"/>
    <mergeCell ref="H426:H427"/>
    <mergeCell ref="I426:I427"/>
    <mergeCell ref="G428:G429"/>
    <mergeCell ref="H428:H429"/>
    <mergeCell ref="I428:I429"/>
    <mergeCell ref="G430:G431"/>
    <mergeCell ref="H430:H431"/>
    <mergeCell ref="I430:I431"/>
    <mergeCell ref="G432:G433"/>
    <mergeCell ref="H432:H433"/>
    <mergeCell ref="I432:I433"/>
    <mergeCell ref="G434:G435"/>
    <mergeCell ref="H434:H435"/>
    <mergeCell ref="I434:I435"/>
    <mergeCell ref="G436:G437"/>
    <mergeCell ref="H436:H437"/>
    <mergeCell ref="I436:I437"/>
    <mergeCell ref="G414:G415"/>
    <mergeCell ref="H414:H415"/>
    <mergeCell ref="I414:I415"/>
    <mergeCell ref="G416:G417"/>
    <mergeCell ref="H416:H417"/>
    <mergeCell ref="I416:I417"/>
    <mergeCell ref="G418:G419"/>
    <mergeCell ref="H418:H419"/>
    <mergeCell ref="I418:I419"/>
    <mergeCell ref="G420:G421"/>
    <mergeCell ref="H420:H421"/>
    <mergeCell ref="I420:I421"/>
    <mergeCell ref="G422:G423"/>
    <mergeCell ref="H422:H423"/>
    <mergeCell ref="I422:I423"/>
    <mergeCell ref="G424:G425"/>
    <mergeCell ref="H424:H425"/>
    <mergeCell ref="I424:I425"/>
    <mergeCell ref="G402:G403"/>
    <mergeCell ref="H402:H403"/>
    <mergeCell ref="I402:I403"/>
    <mergeCell ref="G404:G405"/>
    <mergeCell ref="H404:H405"/>
    <mergeCell ref="I404:I405"/>
    <mergeCell ref="G406:G407"/>
    <mergeCell ref="H406:H407"/>
    <mergeCell ref="I406:I407"/>
    <mergeCell ref="G408:G409"/>
    <mergeCell ref="H408:H409"/>
    <mergeCell ref="I408:I409"/>
    <mergeCell ref="G410:G411"/>
    <mergeCell ref="H410:H411"/>
    <mergeCell ref="I410:I411"/>
    <mergeCell ref="G412:G413"/>
    <mergeCell ref="H412:H413"/>
    <mergeCell ref="I412:I413"/>
    <mergeCell ref="G390:G391"/>
    <mergeCell ref="H390:H391"/>
    <mergeCell ref="I390:I391"/>
    <mergeCell ref="G392:G393"/>
    <mergeCell ref="H392:H393"/>
    <mergeCell ref="I392:I393"/>
    <mergeCell ref="G394:G395"/>
    <mergeCell ref="H394:H395"/>
    <mergeCell ref="I394:I395"/>
    <mergeCell ref="G396:G397"/>
    <mergeCell ref="H396:H397"/>
    <mergeCell ref="I396:I397"/>
    <mergeCell ref="G398:G399"/>
    <mergeCell ref="H398:H399"/>
    <mergeCell ref="I398:I399"/>
    <mergeCell ref="G400:G401"/>
    <mergeCell ref="H400:H401"/>
    <mergeCell ref="I400:I401"/>
    <mergeCell ref="G377:G378"/>
    <mergeCell ref="H377:H378"/>
    <mergeCell ref="I377:I378"/>
    <mergeCell ref="G379:G380"/>
    <mergeCell ref="H379:H380"/>
    <mergeCell ref="I379:I380"/>
    <mergeCell ref="G381:G382"/>
    <mergeCell ref="H381:H382"/>
    <mergeCell ref="I381:I382"/>
    <mergeCell ref="G383:G384"/>
    <mergeCell ref="H383:H384"/>
    <mergeCell ref="I383:I384"/>
    <mergeCell ref="G385:G386"/>
    <mergeCell ref="H385:H386"/>
    <mergeCell ref="I385:I386"/>
    <mergeCell ref="G387:G388"/>
    <mergeCell ref="H387:H388"/>
    <mergeCell ref="I387:I388"/>
    <mergeCell ref="G365:G366"/>
    <mergeCell ref="H365:H366"/>
    <mergeCell ref="I365:I366"/>
    <mergeCell ref="G367:G368"/>
    <mergeCell ref="H367:H368"/>
    <mergeCell ref="I367:I368"/>
    <mergeCell ref="G369:G370"/>
    <mergeCell ref="H369:H370"/>
    <mergeCell ref="I369:I370"/>
    <mergeCell ref="G371:G372"/>
    <mergeCell ref="H371:H372"/>
    <mergeCell ref="I371:I372"/>
    <mergeCell ref="G373:G374"/>
    <mergeCell ref="H373:H374"/>
    <mergeCell ref="I373:I374"/>
    <mergeCell ref="G375:G376"/>
    <mergeCell ref="H375:H376"/>
    <mergeCell ref="I375:I376"/>
    <mergeCell ref="G353:G354"/>
    <mergeCell ref="H353:H354"/>
    <mergeCell ref="I353:I354"/>
    <mergeCell ref="G355:G356"/>
    <mergeCell ref="H355:H356"/>
    <mergeCell ref="I355:I356"/>
    <mergeCell ref="G357:G358"/>
    <mergeCell ref="H357:H358"/>
    <mergeCell ref="I357:I358"/>
    <mergeCell ref="G359:G360"/>
    <mergeCell ref="H359:H360"/>
    <mergeCell ref="I359:I360"/>
    <mergeCell ref="G361:G362"/>
    <mergeCell ref="H361:H362"/>
    <mergeCell ref="I361:I362"/>
    <mergeCell ref="G363:G364"/>
    <mergeCell ref="H363:H364"/>
    <mergeCell ref="I363:I364"/>
    <mergeCell ref="G341:G342"/>
    <mergeCell ref="H341:H342"/>
    <mergeCell ref="I341:I342"/>
    <mergeCell ref="G343:G344"/>
    <mergeCell ref="H343:H344"/>
    <mergeCell ref="I343:I344"/>
    <mergeCell ref="G345:G346"/>
    <mergeCell ref="H345:H346"/>
    <mergeCell ref="I345:I346"/>
    <mergeCell ref="G347:G348"/>
    <mergeCell ref="H347:H348"/>
    <mergeCell ref="I347:I348"/>
    <mergeCell ref="G349:G350"/>
    <mergeCell ref="H349:H350"/>
    <mergeCell ref="I349:I350"/>
    <mergeCell ref="G351:G352"/>
    <mergeCell ref="H351:H352"/>
    <mergeCell ref="I351:I352"/>
    <mergeCell ref="G329:G330"/>
    <mergeCell ref="H329:H330"/>
    <mergeCell ref="I329:I330"/>
    <mergeCell ref="G331:G332"/>
    <mergeCell ref="H331:H332"/>
    <mergeCell ref="I331:I332"/>
    <mergeCell ref="G333:G334"/>
    <mergeCell ref="H333:H334"/>
    <mergeCell ref="I333:I334"/>
    <mergeCell ref="G335:G336"/>
    <mergeCell ref="H335:H336"/>
    <mergeCell ref="I335:I336"/>
    <mergeCell ref="G337:G338"/>
    <mergeCell ref="H337:H338"/>
    <mergeCell ref="I337:I338"/>
    <mergeCell ref="G339:G340"/>
    <mergeCell ref="H339:H340"/>
    <mergeCell ref="I339:I340"/>
    <mergeCell ref="G316:G317"/>
    <mergeCell ref="H316:H317"/>
    <mergeCell ref="I316:I317"/>
    <mergeCell ref="G318:G319"/>
    <mergeCell ref="H318:H319"/>
    <mergeCell ref="I318:I319"/>
    <mergeCell ref="G320:G321"/>
    <mergeCell ref="H320:H321"/>
    <mergeCell ref="I320:I321"/>
    <mergeCell ref="G322:G323"/>
    <mergeCell ref="H322:H323"/>
    <mergeCell ref="I322:I323"/>
    <mergeCell ref="G324:G325"/>
    <mergeCell ref="H324:H325"/>
    <mergeCell ref="I324:I325"/>
    <mergeCell ref="G326:G327"/>
    <mergeCell ref="H326:H327"/>
    <mergeCell ref="I326:I327"/>
    <mergeCell ref="G304:G305"/>
    <mergeCell ref="H304:H305"/>
    <mergeCell ref="I304:I305"/>
    <mergeCell ref="G306:G307"/>
    <mergeCell ref="H306:H307"/>
    <mergeCell ref="I306:I307"/>
    <mergeCell ref="G308:G309"/>
    <mergeCell ref="H308:H309"/>
    <mergeCell ref="I308:I309"/>
    <mergeCell ref="G310:G311"/>
    <mergeCell ref="H310:H311"/>
    <mergeCell ref="I310:I311"/>
    <mergeCell ref="G312:G313"/>
    <mergeCell ref="H312:H313"/>
    <mergeCell ref="I312:I313"/>
    <mergeCell ref="G314:G315"/>
    <mergeCell ref="H314:H315"/>
    <mergeCell ref="I314:I315"/>
    <mergeCell ref="G292:G293"/>
    <mergeCell ref="H292:H293"/>
    <mergeCell ref="I292:I293"/>
    <mergeCell ref="G294:G295"/>
    <mergeCell ref="H294:H295"/>
    <mergeCell ref="I294:I295"/>
    <mergeCell ref="G296:G297"/>
    <mergeCell ref="H296:H297"/>
    <mergeCell ref="I296:I297"/>
    <mergeCell ref="G298:G299"/>
    <mergeCell ref="H298:H299"/>
    <mergeCell ref="I298:I299"/>
    <mergeCell ref="G300:G301"/>
    <mergeCell ref="H300:H301"/>
    <mergeCell ref="I300:I301"/>
    <mergeCell ref="G302:G303"/>
    <mergeCell ref="H302:H303"/>
    <mergeCell ref="I302:I303"/>
    <mergeCell ref="G280:G281"/>
    <mergeCell ref="H280:H281"/>
    <mergeCell ref="I280:I281"/>
    <mergeCell ref="G282:G283"/>
    <mergeCell ref="H282:H283"/>
    <mergeCell ref="I282:I283"/>
    <mergeCell ref="G284:G285"/>
    <mergeCell ref="H284:H285"/>
    <mergeCell ref="I284:I285"/>
    <mergeCell ref="G286:G287"/>
    <mergeCell ref="H286:H287"/>
    <mergeCell ref="I286:I287"/>
    <mergeCell ref="G288:G289"/>
    <mergeCell ref="H288:H289"/>
    <mergeCell ref="I288:I289"/>
    <mergeCell ref="G290:G291"/>
    <mergeCell ref="H290:H291"/>
    <mergeCell ref="I290:I291"/>
    <mergeCell ref="G268:G269"/>
    <mergeCell ref="H268:H269"/>
    <mergeCell ref="I268:I269"/>
    <mergeCell ref="G270:G271"/>
    <mergeCell ref="H270:H271"/>
    <mergeCell ref="I270:I271"/>
    <mergeCell ref="G272:G273"/>
    <mergeCell ref="H272:H273"/>
    <mergeCell ref="I272:I273"/>
    <mergeCell ref="G274:G275"/>
    <mergeCell ref="H274:H275"/>
    <mergeCell ref="I274:I275"/>
    <mergeCell ref="G276:G277"/>
    <mergeCell ref="H276:H277"/>
    <mergeCell ref="I276:I277"/>
    <mergeCell ref="G278:G279"/>
    <mergeCell ref="H278:H279"/>
    <mergeCell ref="I278:I279"/>
    <mergeCell ref="G255:G256"/>
    <mergeCell ref="H255:H256"/>
    <mergeCell ref="I255:I256"/>
    <mergeCell ref="G257:G258"/>
    <mergeCell ref="H257:H258"/>
    <mergeCell ref="I257:I258"/>
    <mergeCell ref="G259:G260"/>
    <mergeCell ref="H259:H260"/>
    <mergeCell ref="I259:I260"/>
    <mergeCell ref="G261:G262"/>
    <mergeCell ref="H261:H262"/>
    <mergeCell ref="I261:I262"/>
    <mergeCell ref="G263:G264"/>
    <mergeCell ref="H263:H264"/>
    <mergeCell ref="I263:I264"/>
    <mergeCell ref="G266:G267"/>
    <mergeCell ref="H266:H267"/>
    <mergeCell ref="I266:I267"/>
    <mergeCell ref="G243:G244"/>
    <mergeCell ref="H243:H244"/>
    <mergeCell ref="I243:I244"/>
    <mergeCell ref="G245:G246"/>
    <mergeCell ref="H245:H246"/>
    <mergeCell ref="I245:I246"/>
    <mergeCell ref="G247:G248"/>
    <mergeCell ref="H247:H248"/>
    <mergeCell ref="I247:I248"/>
    <mergeCell ref="G249:G250"/>
    <mergeCell ref="H249:H250"/>
    <mergeCell ref="I249:I250"/>
    <mergeCell ref="G251:G252"/>
    <mergeCell ref="H251:H252"/>
    <mergeCell ref="I251:I252"/>
    <mergeCell ref="G253:G254"/>
    <mergeCell ref="H253:H254"/>
    <mergeCell ref="I253:I254"/>
    <mergeCell ref="G231:G232"/>
    <mergeCell ref="H231:H232"/>
    <mergeCell ref="I231:I232"/>
    <mergeCell ref="G233:G234"/>
    <mergeCell ref="H233:H234"/>
    <mergeCell ref="I233:I234"/>
    <mergeCell ref="G235:G236"/>
    <mergeCell ref="H235:H236"/>
    <mergeCell ref="I235:I236"/>
    <mergeCell ref="G237:G238"/>
    <mergeCell ref="H237:H238"/>
    <mergeCell ref="I237:I238"/>
    <mergeCell ref="G239:G240"/>
    <mergeCell ref="H239:H240"/>
    <mergeCell ref="I239:I240"/>
    <mergeCell ref="G241:G242"/>
    <mergeCell ref="H241:H242"/>
    <mergeCell ref="I241:I242"/>
    <mergeCell ref="G219:G220"/>
    <mergeCell ref="H219:H220"/>
    <mergeCell ref="I219:I220"/>
    <mergeCell ref="G221:G222"/>
    <mergeCell ref="H221:H222"/>
    <mergeCell ref="I221:I222"/>
    <mergeCell ref="G223:G224"/>
    <mergeCell ref="H223:H224"/>
    <mergeCell ref="I223:I224"/>
    <mergeCell ref="G225:G226"/>
    <mergeCell ref="H225:H226"/>
    <mergeCell ref="I225:I226"/>
    <mergeCell ref="G227:G228"/>
    <mergeCell ref="H227:H228"/>
    <mergeCell ref="I227:I228"/>
    <mergeCell ref="G229:G230"/>
    <mergeCell ref="H229:H230"/>
    <mergeCell ref="I229:I230"/>
    <mergeCell ref="G207:G208"/>
    <mergeCell ref="H207:H208"/>
    <mergeCell ref="I207:I208"/>
    <mergeCell ref="G209:G210"/>
    <mergeCell ref="H209:H210"/>
    <mergeCell ref="I209:I210"/>
    <mergeCell ref="G211:G212"/>
    <mergeCell ref="H211:H212"/>
    <mergeCell ref="I211:I212"/>
    <mergeCell ref="G213:G214"/>
    <mergeCell ref="H213:H214"/>
    <mergeCell ref="I213:I214"/>
    <mergeCell ref="G215:G216"/>
    <mergeCell ref="H215:H216"/>
    <mergeCell ref="I215:I216"/>
    <mergeCell ref="G217:G218"/>
    <mergeCell ref="H217:H218"/>
    <mergeCell ref="I217:I218"/>
    <mergeCell ref="G194:G195"/>
    <mergeCell ref="H194:H195"/>
    <mergeCell ref="I194:I195"/>
    <mergeCell ref="G196:G197"/>
    <mergeCell ref="H196:H197"/>
    <mergeCell ref="I196:I197"/>
    <mergeCell ref="G198:G199"/>
    <mergeCell ref="H198:H199"/>
    <mergeCell ref="I198:I199"/>
    <mergeCell ref="G200:G201"/>
    <mergeCell ref="H200:H201"/>
    <mergeCell ref="I200:I201"/>
    <mergeCell ref="G202:G203"/>
    <mergeCell ref="H202:H203"/>
    <mergeCell ref="I202:I203"/>
    <mergeCell ref="G205:G206"/>
    <mergeCell ref="H205:H206"/>
    <mergeCell ref="I205:I206"/>
    <mergeCell ref="G182:G183"/>
    <mergeCell ref="H182:H183"/>
    <mergeCell ref="I182:I183"/>
    <mergeCell ref="G184:G185"/>
    <mergeCell ref="H184:H185"/>
    <mergeCell ref="I184:I185"/>
    <mergeCell ref="G186:G187"/>
    <mergeCell ref="H186:H187"/>
    <mergeCell ref="I186:I187"/>
    <mergeCell ref="G188:G189"/>
    <mergeCell ref="H188:H189"/>
    <mergeCell ref="I188:I189"/>
    <mergeCell ref="G190:G191"/>
    <mergeCell ref="H190:H191"/>
    <mergeCell ref="I190:I191"/>
    <mergeCell ref="G192:G193"/>
    <mergeCell ref="H192:H193"/>
    <mergeCell ref="I192:I193"/>
    <mergeCell ref="G170:G171"/>
    <mergeCell ref="H170:H171"/>
    <mergeCell ref="I170:I171"/>
    <mergeCell ref="G172:G173"/>
    <mergeCell ref="H172:H173"/>
    <mergeCell ref="I172:I173"/>
    <mergeCell ref="G174:G175"/>
    <mergeCell ref="H174:H175"/>
    <mergeCell ref="I174:I175"/>
    <mergeCell ref="G176:G177"/>
    <mergeCell ref="H176:H177"/>
    <mergeCell ref="I176:I177"/>
    <mergeCell ref="G178:G179"/>
    <mergeCell ref="H178:H179"/>
    <mergeCell ref="I178:I179"/>
    <mergeCell ref="G180:G181"/>
    <mergeCell ref="H180:H181"/>
    <mergeCell ref="I180:I181"/>
    <mergeCell ref="G158:G159"/>
    <mergeCell ref="H158:H159"/>
    <mergeCell ref="I158:I159"/>
    <mergeCell ref="G160:G161"/>
    <mergeCell ref="H160:H161"/>
    <mergeCell ref="I160:I161"/>
    <mergeCell ref="G162:G163"/>
    <mergeCell ref="H162:H163"/>
    <mergeCell ref="I162:I163"/>
    <mergeCell ref="G164:G165"/>
    <mergeCell ref="H164:H165"/>
    <mergeCell ref="I164:I165"/>
    <mergeCell ref="G166:G167"/>
    <mergeCell ref="H166:H167"/>
    <mergeCell ref="I166:I167"/>
    <mergeCell ref="G168:G169"/>
    <mergeCell ref="H168:H169"/>
    <mergeCell ref="I168:I169"/>
    <mergeCell ref="G146:G147"/>
    <mergeCell ref="H146:H147"/>
    <mergeCell ref="I146:I147"/>
    <mergeCell ref="G148:G149"/>
    <mergeCell ref="H148:H149"/>
    <mergeCell ref="I148:I149"/>
    <mergeCell ref="G150:G151"/>
    <mergeCell ref="H150:H151"/>
    <mergeCell ref="I150:I151"/>
    <mergeCell ref="G152:G153"/>
    <mergeCell ref="H152:H153"/>
    <mergeCell ref="I152:I153"/>
    <mergeCell ref="G154:G155"/>
    <mergeCell ref="H154:H155"/>
    <mergeCell ref="I154:I155"/>
    <mergeCell ref="G156:G157"/>
    <mergeCell ref="H156:H157"/>
    <mergeCell ref="I156:I157"/>
    <mergeCell ref="G132:G133"/>
    <mergeCell ref="H132:H133"/>
    <mergeCell ref="I132:I133"/>
    <mergeCell ref="G134:G135"/>
    <mergeCell ref="H134:H135"/>
    <mergeCell ref="I134:I135"/>
    <mergeCell ref="G136:G137"/>
    <mergeCell ref="H136:H137"/>
    <mergeCell ref="I136:I137"/>
    <mergeCell ref="G138:G139"/>
    <mergeCell ref="H138:H139"/>
    <mergeCell ref="I138:I139"/>
    <mergeCell ref="G142:G143"/>
    <mergeCell ref="H142:H143"/>
    <mergeCell ref="I142:I143"/>
    <mergeCell ref="G144:G145"/>
    <mergeCell ref="H144:H145"/>
    <mergeCell ref="I144:I145"/>
    <mergeCell ref="G120:G121"/>
    <mergeCell ref="H120:H121"/>
    <mergeCell ref="I120:I121"/>
    <mergeCell ref="G122:G123"/>
    <mergeCell ref="H122:H123"/>
    <mergeCell ref="I122:I123"/>
    <mergeCell ref="G124:G125"/>
    <mergeCell ref="H124:H125"/>
    <mergeCell ref="I124:I125"/>
    <mergeCell ref="G126:G127"/>
    <mergeCell ref="H126:H127"/>
    <mergeCell ref="I126:I127"/>
    <mergeCell ref="G128:G129"/>
    <mergeCell ref="H128:H129"/>
    <mergeCell ref="I128:I129"/>
    <mergeCell ref="G130:G131"/>
    <mergeCell ref="H130:H131"/>
    <mergeCell ref="I130:I131"/>
    <mergeCell ref="G108:G109"/>
    <mergeCell ref="H108:H109"/>
    <mergeCell ref="I108:I109"/>
    <mergeCell ref="G110:G111"/>
    <mergeCell ref="H110:H111"/>
    <mergeCell ref="I110:I111"/>
    <mergeCell ref="G112:G113"/>
    <mergeCell ref="H112:H113"/>
    <mergeCell ref="I112:I113"/>
    <mergeCell ref="G114:G115"/>
    <mergeCell ref="H114:H115"/>
    <mergeCell ref="I114:I115"/>
    <mergeCell ref="G116:G117"/>
    <mergeCell ref="H116:H117"/>
    <mergeCell ref="I116:I117"/>
    <mergeCell ref="G118:G119"/>
    <mergeCell ref="H118:H119"/>
    <mergeCell ref="I118:I119"/>
    <mergeCell ref="G96:G97"/>
    <mergeCell ref="H96:H97"/>
    <mergeCell ref="I96:I97"/>
    <mergeCell ref="G98:G99"/>
    <mergeCell ref="H98:H99"/>
    <mergeCell ref="I98:I99"/>
    <mergeCell ref="G100:G101"/>
    <mergeCell ref="H100:H101"/>
    <mergeCell ref="I100:I101"/>
    <mergeCell ref="G102:G103"/>
    <mergeCell ref="H102:H103"/>
    <mergeCell ref="I102:I103"/>
    <mergeCell ref="G104:G105"/>
    <mergeCell ref="H104:H105"/>
    <mergeCell ref="I104:I105"/>
    <mergeCell ref="G106:G107"/>
    <mergeCell ref="H106:H107"/>
    <mergeCell ref="I106:I107"/>
    <mergeCell ref="G84:G85"/>
    <mergeCell ref="H84:H85"/>
    <mergeCell ref="I84:I85"/>
    <mergeCell ref="G86:G87"/>
    <mergeCell ref="H86:H87"/>
    <mergeCell ref="I86:I87"/>
    <mergeCell ref="G88:G89"/>
    <mergeCell ref="H88:H89"/>
    <mergeCell ref="I88:I89"/>
    <mergeCell ref="G90:G91"/>
    <mergeCell ref="H90:H91"/>
    <mergeCell ref="I90:I91"/>
    <mergeCell ref="G92:G93"/>
    <mergeCell ref="H92:H93"/>
    <mergeCell ref="I92:I93"/>
    <mergeCell ref="G94:G95"/>
    <mergeCell ref="H94:H95"/>
    <mergeCell ref="I94:I95"/>
    <mergeCell ref="G71:G72"/>
    <mergeCell ref="H71:H72"/>
    <mergeCell ref="I71:I72"/>
    <mergeCell ref="G73:G74"/>
    <mergeCell ref="H73:H74"/>
    <mergeCell ref="I73:I74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G82:G83"/>
    <mergeCell ref="H82:H83"/>
    <mergeCell ref="I82:I83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G65:G66"/>
    <mergeCell ref="H65:H66"/>
    <mergeCell ref="I65:I66"/>
    <mergeCell ref="G67:G68"/>
    <mergeCell ref="H67:H68"/>
    <mergeCell ref="I67:I68"/>
    <mergeCell ref="G69:G70"/>
    <mergeCell ref="H69:H70"/>
    <mergeCell ref="I69:I70"/>
    <mergeCell ref="G47:G48"/>
    <mergeCell ref="H47:H48"/>
    <mergeCell ref="I47:I48"/>
    <mergeCell ref="G49:G50"/>
    <mergeCell ref="H49:H50"/>
    <mergeCell ref="I49:I50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G57:G58"/>
    <mergeCell ref="H57:H58"/>
    <mergeCell ref="I57:I58"/>
    <mergeCell ref="I33:I34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G41:G42"/>
    <mergeCell ref="H41:H42"/>
    <mergeCell ref="I41:I42"/>
    <mergeCell ref="G43:G44"/>
    <mergeCell ref="H43:H44"/>
    <mergeCell ref="I43:I44"/>
    <mergeCell ref="G45:G46"/>
    <mergeCell ref="H45:H46"/>
    <mergeCell ref="I45:I46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G25:G26"/>
    <mergeCell ref="H25:H26"/>
    <mergeCell ref="I25:I26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G33:G34"/>
    <mergeCell ref="H33:H34"/>
    <mergeCell ref="D745:D746"/>
    <mergeCell ref="E745:E746"/>
    <mergeCell ref="F745:F746"/>
    <mergeCell ref="D747:D748"/>
    <mergeCell ref="E747:E748"/>
    <mergeCell ref="F747:F748"/>
    <mergeCell ref="D749:D750"/>
    <mergeCell ref="E749:E750"/>
    <mergeCell ref="F749:F750"/>
    <mergeCell ref="D751:D752"/>
    <mergeCell ref="E751:E752"/>
    <mergeCell ref="F751:F752"/>
    <mergeCell ref="D721:D722"/>
    <mergeCell ref="E721:E722"/>
    <mergeCell ref="F721:F722"/>
    <mergeCell ref="D723:D724"/>
    <mergeCell ref="E723:E724"/>
    <mergeCell ref="F723:F724"/>
    <mergeCell ref="D725:D726"/>
    <mergeCell ref="E725:E726"/>
    <mergeCell ref="F725:F726"/>
    <mergeCell ref="D727:D728"/>
    <mergeCell ref="E727:E728"/>
    <mergeCell ref="F727:F728"/>
    <mergeCell ref="D729:D730"/>
    <mergeCell ref="E729:E730"/>
    <mergeCell ref="F729:F730"/>
    <mergeCell ref="D753:D754"/>
    <mergeCell ref="E753:E754"/>
    <mergeCell ref="F753:F754"/>
    <mergeCell ref="D755:D756"/>
    <mergeCell ref="E755:E756"/>
    <mergeCell ref="F755:F756"/>
    <mergeCell ref="D733:D734"/>
    <mergeCell ref="E733:E734"/>
    <mergeCell ref="F733:F734"/>
    <mergeCell ref="D735:D736"/>
    <mergeCell ref="E735:E736"/>
    <mergeCell ref="F735:F736"/>
    <mergeCell ref="D737:D738"/>
    <mergeCell ref="E737:E738"/>
    <mergeCell ref="F737:F738"/>
    <mergeCell ref="D739:D740"/>
    <mergeCell ref="E739:E740"/>
    <mergeCell ref="F739:F740"/>
    <mergeCell ref="D741:D742"/>
    <mergeCell ref="E741:E742"/>
    <mergeCell ref="F741:F742"/>
    <mergeCell ref="D743:D744"/>
    <mergeCell ref="E743:E744"/>
    <mergeCell ref="F743:F744"/>
    <mergeCell ref="D731:D732"/>
    <mergeCell ref="E731:E732"/>
    <mergeCell ref="F731:F732"/>
    <mergeCell ref="D709:D710"/>
    <mergeCell ref="E709:E710"/>
    <mergeCell ref="F709:F710"/>
    <mergeCell ref="D711:D712"/>
    <mergeCell ref="E711:E712"/>
    <mergeCell ref="F711:F712"/>
    <mergeCell ref="D713:D714"/>
    <mergeCell ref="E713:E714"/>
    <mergeCell ref="F713:F714"/>
    <mergeCell ref="D715:D716"/>
    <mergeCell ref="E715:E716"/>
    <mergeCell ref="F715:F716"/>
    <mergeCell ref="D717:D718"/>
    <mergeCell ref="E717:E718"/>
    <mergeCell ref="F717:F718"/>
    <mergeCell ref="D719:D720"/>
    <mergeCell ref="E719:E720"/>
    <mergeCell ref="F719:F720"/>
    <mergeCell ref="D696:D697"/>
    <mergeCell ref="E696:E697"/>
    <mergeCell ref="F696:F697"/>
    <mergeCell ref="D698:D699"/>
    <mergeCell ref="E698:E699"/>
    <mergeCell ref="F698:F699"/>
    <mergeCell ref="D701:D702"/>
    <mergeCell ref="E701:E702"/>
    <mergeCell ref="F701:F702"/>
    <mergeCell ref="D703:D704"/>
    <mergeCell ref="E703:E704"/>
    <mergeCell ref="F703:F704"/>
    <mergeCell ref="D705:D706"/>
    <mergeCell ref="E705:E706"/>
    <mergeCell ref="F705:F706"/>
    <mergeCell ref="D707:D708"/>
    <mergeCell ref="E707:E708"/>
    <mergeCell ref="F707:F708"/>
    <mergeCell ref="D684:D685"/>
    <mergeCell ref="E684:E685"/>
    <mergeCell ref="F684:F685"/>
    <mergeCell ref="D686:D687"/>
    <mergeCell ref="E686:E687"/>
    <mergeCell ref="F686:F687"/>
    <mergeCell ref="D688:D689"/>
    <mergeCell ref="E688:E689"/>
    <mergeCell ref="F688:F689"/>
    <mergeCell ref="D690:D691"/>
    <mergeCell ref="E690:E691"/>
    <mergeCell ref="F690:F691"/>
    <mergeCell ref="D692:D693"/>
    <mergeCell ref="E692:E693"/>
    <mergeCell ref="F692:F693"/>
    <mergeCell ref="D694:D695"/>
    <mergeCell ref="E694:E695"/>
    <mergeCell ref="F694:F695"/>
    <mergeCell ref="D672:D673"/>
    <mergeCell ref="E672:E673"/>
    <mergeCell ref="F672:F673"/>
    <mergeCell ref="D674:D675"/>
    <mergeCell ref="E674:E675"/>
    <mergeCell ref="F674:F675"/>
    <mergeCell ref="D676:D677"/>
    <mergeCell ref="E676:E677"/>
    <mergeCell ref="F676:F677"/>
    <mergeCell ref="D678:D679"/>
    <mergeCell ref="E678:E679"/>
    <mergeCell ref="F678:F679"/>
    <mergeCell ref="D680:D681"/>
    <mergeCell ref="E680:E681"/>
    <mergeCell ref="F680:F681"/>
    <mergeCell ref="D682:D683"/>
    <mergeCell ref="E682:E683"/>
    <mergeCell ref="F682:F683"/>
    <mergeCell ref="D660:D661"/>
    <mergeCell ref="E660:E661"/>
    <mergeCell ref="F660:F661"/>
    <mergeCell ref="D662:D663"/>
    <mergeCell ref="E662:E663"/>
    <mergeCell ref="F662:F663"/>
    <mergeCell ref="D664:D665"/>
    <mergeCell ref="E664:E665"/>
    <mergeCell ref="F664:F665"/>
    <mergeCell ref="D666:D667"/>
    <mergeCell ref="E666:E667"/>
    <mergeCell ref="F666:F667"/>
    <mergeCell ref="D668:D669"/>
    <mergeCell ref="E668:E669"/>
    <mergeCell ref="F668:F669"/>
    <mergeCell ref="D670:D671"/>
    <mergeCell ref="E670:E671"/>
    <mergeCell ref="F670:F671"/>
    <mergeCell ref="D648:D649"/>
    <mergeCell ref="E648:E649"/>
    <mergeCell ref="F648:F649"/>
    <mergeCell ref="D650:D651"/>
    <mergeCell ref="E650:E651"/>
    <mergeCell ref="F650:F651"/>
    <mergeCell ref="D652:D653"/>
    <mergeCell ref="E652:E653"/>
    <mergeCell ref="F652:F653"/>
    <mergeCell ref="D654:D655"/>
    <mergeCell ref="E654:E655"/>
    <mergeCell ref="F654:F655"/>
    <mergeCell ref="D656:D657"/>
    <mergeCell ref="E656:E657"/>
    <mergeCell ref="F656:F657"/>
    <mergeCell ref="D658:D659"/>
    <mergeCell ref="E658:E659"/>
    <mergeCell ref="F658:F659"/>
    <mergeCell ref="D635:D636"/>
    <mergeCell ref="E635:E636"/>
    <mergeCell ref="F635:F636"/>
    <mergeCell ref="D637:D638"/>
    <mergeCell ref="E637:E638"/>
    <mergeCell ref="F637:F638"/>
    <mergeCell ref="D640:D641"/>
    <mergeCell ref="E640:E641"/>
    <mergeCell ref="F640:F641"/>
    <mergeCell ref="D642:D643"/>
    <mergeCell ref="E642:E643"/>
    <mergeCell ref="F642:F643"/>
    <mergeCell ref="D644:D645"/>
    <mergeCell ref="E644:E645"/>
    <mergeCell ref="F644:F645"/>
    <mergeCell ref="D646:D647"/>
    <mergeCell ref="E646:E647"/>
    <mergeCell ref="F646:F647"/>
    <mergeCell ref="D623:D624"/>
    <mergeCell ref="E623:E624"/>
    <mergeCell ref="F623:F624"/>
    <mergeCell ref="D625:D626"/>
    <mergeCell ref="E625:E626"/>
    <mergeCell ref="F625:F626"/>
    <mergeCell ref="D627:D628"/>
    <mergeCell ref="E627:E628"/>
    <mergeCell ref="F627:F628"/>
    <mergeCell ref="D629:D630"/>
    <mergeCell ref="E629:E630"/>
    <mergeCell ref="F629:F630"/>
    <mergeCell ref="D631:D632"/>
    <mergeCell ref="E631:E632"/>
    <mergeCell ref="F631:F632"/>
    <mergeCell ref="D633:D634"/>
    <mergeCell ref="E633:E634"/>
    <mergeCell ref="F633:F634"/>
    <mergeCell ref="D611:D612"/>
    <mergeCell ref="E611:E612"/>
    <mergeCell ref="F611:F612"/>
    <mergeCell ref="D613:D614"/>
    <mergeCell ref="E613:E614"/>
    <mergeCell ref="F613:F614"/>
    <mergeCell ref="D615:D616"/>
    <mergeCell ref="E615:E616"/>
    <mergeCell ref="F615:F616"/>
    <mergeCell ref="D617:D618"/>
    <mergeCell ref="E617:E618"/>
    <mergeCell ref="F617:F618"/>
    <mergeCell ref="D619:D620"/>
    <mergeCell ref="E619:E620"/>
    <mergeCell ref="F619:F620"/>
    <mergeCell ref="D621:D622"/>
    <mergeCell ref="E621:E622"/>
    <mergeCell ref="F621:F622"/>
    <mergeCell ref="D599:D600"/>
    <mergeCell ref="E599:E600"/>
    <mergeCell ref="F599:F600"/>
    <mergeCell ref="D601:D602"/>
    <mergeCell ref="E601:E602"/>
    <mergeCell ref="F601:F602"/>
    <mergeCell ref="D603:D604"/>
    <mergeCell ref="E603:E604"/>
    <mergeCell ref="F603:F604"/>
    <mergeCell ref="D605:D606"/>
    <mergeCell ref="E605:E606"/>
    <mergeCell ref="F605:F606"/>
    <mergeCell ref="D607:D608"/>
    <mergeCell ref="E607:E608"/>
    <mergeCell ref="F607:F608"/>
    <mergeCell ref="D609:D610"/>
    <mergeCell ref="E609:E610"/>
    <mergeCell ref="F609:F610"/>
    <mergeCell ref="D587:D588"/>
    <mergeCell ref="E587:E588"/>
    <mergeCell ref="F587:F588"/>
    <mergeCell ref="D589:D590"/>
    <mergeCell ref="E589:E590"/>
    <mergeCell ref="F589:F590"/>
    <mergeCell ref="D591:D592"/>
    <mergeCell ref="E591:E592"/>
    <mergeCell ref="F591:F592"/>
    <mergeCell ref="D593:D594"/>
    <mergeCell ref="E593:E594"/>
    <mergeCell ref="F593:F594"/>
    <mergeCell ref="D595:D596"/>
    <mergeCell ref="E595:E596"/>
    <mergeCell ref="F595:F596"/>
    <mergeCell ref="D597:D598"/>
    <mergeCell ref="E597:E598"/>
    <mergeCell ref="F597:F598"/>
    <mergeCell ref="D574:D575"/>
    <mergeCell ref="E574:E575"/>
    <mergeCell ref="F574:F575"/>
    <mergeCell ref="D577:D578"/>
    <mergeCell ref="E577:E578"/>
    <mergeCell ref="F577:F578"/>
    <mergeCell ref="D579:D580"/>
    <mergeCell ref="E579:E580"/>
    <mergeCell ref="F579:F580"/>
    <mergeCell ref="D581:D582"/>
    <mergeCell ref="E581:E582"/>
    <mergeCell ref="F581:F582"/>
    <mergeCell ref="D583:D584"/>
    <mergeCell ref="E583:E584"/>
    <mergeCell ref="F583:F584"/>
    <mergeCell ref="D585:D586"/>
    <mergeCell ref="E585:E586"/>
    <mergeCell ref="F585:F586"/>
    <mergeCell ref="D562:D563"/>
    <mergeCell ref="E562:E563"/>
    <mergeCell ref="F562:F563"/>
    <mergeCell ref="D564:D565"/>
    <mergeCell ref="E564:E565"/>
    <mergeCell ref="F564:F565"/>
    <mergeCell ref="D566:D567"/>
    <mergeCell ref="E566:E567"/>
    <mergeCell ref="F566:F567"/>
    <mergeCell ref="D568:D569"/>
    <mergeCell ref="E568:E569"/>
    <mergeCell ref="F568:F569"/>
    <mergeCell ref="D570:D571"/>
    <mergeCell ref="E570:E571"/>
    <mergeCell ref="F570:F571"/>
    <mergeCell ref="D572:D573"/>
    <mergeCell ref="E572:E573"/>
    <mergeCell ref="F572:F573"/>
    <mergeCell ref="D550:D551"/>
    <mergeCell ref="E550:E551"/>
    <mergeCell ref="F550:F551"/>
    <mergeCell ref="D552:D553"/>
    <mergeCell ref="E552:E553"/>
    <mergeCell ref="F552:F553"/>
    <mergeCell ref="D554:D555"/>
    <mergeCell ref="E554:E555"/>
    <mergeCell ref="F554:F555"/>
    <mergeCell ref="D556:D557"/>
    <mergeCell ref="E556:E557"/>
    <mergeCell ref="F556:F557"/>
    <mergeCell ref="D558:D559"/>
    <mergeCell ref="E558:E559"/>
    <mergeCell ref="F558:F559"/>
    <mergeCell ref="D560:D561"/>
    <mergeCell ref="E560:E561"/>
    <mergeCell ref="F560:F561"/>
    <mergeCell ref="D538:D539"/>
    <mergeCell ref="E538:E539"/>
    <mergeCell ref="F538:F539"/>
    <mergeCell ref="D540:D541"/>
    <mergeCell ref="E540:E541"/>
    <mergeCell ref="F540:F541"/>
    <mergeCell ref="D542:D543"/>
    <mergeCell ref="E542:E543"/>
    <mergeCell ref="F542:F543"/>
    <mergeCell ref="D544:D545"/>
    <mergeCell ref="E544:E545"/>
    <mergeCell ref="F544:F545"/>
    <mergeCell ref="D546:D547"/>
    <mergeCell ref="E546:E547"/>
    <mergeCell ref="F546:F547"/>
    <mergeCell ref="D548:D549"/>
    <mergeCell ref="E548:E549"/>
    <mergeCell ref="F548:F549"/>
    <mergeCell ref="D526:D527"/>
    <mergeCell ref="E526:E527"/>
    <mergeCell ref="F526:F527"/>
    <mergeCell ref="D528:D529"/>
    <mergeCell ref="E528:E529"/>
    <mergeCell ref="F528:F529"/>
    <mergeCell ref="D530:D531"/>
    <mergeCell ref="E530:E531"/>
    <mergeCell ref="F530:F531"/>
    <mergeCell ref="D532:D533"/>
    <mergeCell ref="E532:E533"/>
    <mergeCell ref="F532:F533"/>
    <mergeCell ref="D534:D535"/>
    <mergeCell ref="E534:E535"/>
    <mergeCell ref="F534:F535"/>
    <mergeCell ref="D536:D537"/>
    <mergeCell ref="E536:E537"/>
    <mergeCell ref="F536:F537"/>
    <mergeCell ref="D513:D514"/>
    <mergeCell ref="E513:E514"/>
    <mergeCell ref="F513:F514"/>
    <mergeCell ref="D516:D517"/>
    <mergeCell ref="E516:E517"/>
    <mergeCell ref="F516:F517"/>
    <mergeCell ref="D518:D519"/>
    <mergeCell ref="E518:E519"/>
    <mergeCell ref="F518:F519"/>
    <mergeCell ref="D520:D521"/>
    <mergeCell ref="E520:E521"/>
    <mergeCell ref="F520:F521"/>
    <mergeCell ref="D522:D523"/>
    <mergeCell ref="E522:E523"/>
    <mergeCell ref="F522:F523"/>
    <mergeCell ref="D524:D525"/>
    <mergeCell ref="E524:E525"/>
    <mergeCell ref="F524:F525"/>
    <mergeCell ref="D501:D502"/>
    <mergeCell ref="E501:E502"/>
    <mergeCell ref="F501:F502"/>
    <mergeCell ref="D503:D504"/>
    <mergeCell ref="E503:E504"/>
    <mergeCell ref="F503:F504"/>
    <mergeCell ref="D505:D506"/>
    <mergeCell ref="E505:E506"/>
    <mergeCell ref="F505:F506"/>
    <mergeCell ref="D507:D508"/>
    <mergeCell ref="E507:E508"/>
    <mergeCell ref="F507:F508"/>
    <mergeCell ref="D509:D510"/>
    <mergeCell ref="E509:E510"/>
    <mergeCell ref="F509:F510"/>
    <mergeCell ref="D511:D512"/>
    <mergeCell ref="E511:E512"/>
    <mergeCell ref="F511:F512"/>
    <mergeCell ref="D489:D490"/>
    <mergeCell ref="E489:E490"/>
    <mergeCell ref="F489:F490"/>
    <mergeCell ref="D491:D492"/>
    <mergeCell ref="E491:E492"/>
    <mergeCell ref="F491:F492"/>
    <mergeCell ref="D493:D494"/>
    <mergeCell ref="E493:E494"/>
    <mergeCell ref="F493:F494"/>
    <mergeCell ref="D495:D496"/>
    <mergeCell ref="E495:E496"/>
    <mergeCell ref="F495:F496"/>
    <mergeCell ref="D497:D498"/>
    <mergeCell ref="E497:E498"/>
    <mergeCell ref="F497:F498"/>
    <mergeCell ref="D499:D500"/>
    <mergeCell ref="E499:E500"/>
    <mergeCell ref="F499:F500"/>
    <mergeCell ref="D477:D478"/>
    <mergeCell ref="E477:E478"/>
    <mergeCell ref="F477:F478"/>
    <mergeCell ref="D479:D480"/>
    <mergeCell ref="E479:E480"/>
    <mergeCell ref="F479:F480"/>
    <mergeCell ref="D481:D482"/>
    <mergeCell ref="E481:E482"/>
    <mergeCell ref="F481:F482"/>
    <mergeCell ref="D483:D484"/>
    <mergeCell ref="E483:E484"/>
    <mergeCell ref="F483:F484"/>
    <mergeCell ref="D485:D486"/>
    <mergeCell ref="E485:E486"/>
    <mergeCell ref="F485:F486"/>
    <mergeCell ref="D487:D488"/>
    <mergeCell ref="E487:E488"/>
    <mergeCell ref="F487:F488"/>
    <mergeCell ref="D465:D466"/>
    <mergeCell ref="E465:E466"/>
    <mergeCell ref="F465:F466"/>
    <mergeCell ref="D467:D468"/>
    <mergeCell ref="E467:E468"/>
    <mergeCell ref="F467:F468"/>
    <mergeCell ref="D469:D470"/>
    <mergeCell ref="E469:E470"/>
    <mergeCell ref="F469:F470"/>
    <mergeCell ref="D471:D472"/>
    <mergeCell ref="E471:E472"/>
    <mergeCell ref="F471:F472"/>
    <mergeCell ref="D473:D474"/>
    <mergeCell ref="E473:E474"/>
    <mergeCell ref="F473:F474"/>
    <mergeCell ref="D475:D476"/>
    <mergeCell ref="E475:E476"/>
    <mergeCell ref="F475:F476"/>
    <mergeCell ref="D453:D454"/>
    <mergeCell ref="E453:E454"/>
    <mergeCell ref="F453:F454"/>
    <mergeCell ref="D455:D456"/>
    <mergeCell ref="E455:E456"/>
    <mergeCell ref="F455:F456"/>
    <mergeCell ref="D457:D458"/>
    <mergeCell ref="E457:E458"/>
    <mergeCell ref="F457:F458"/>
    <mergeCell ref="D459:D460"/>
    <mergeCell ref="E459:E460"/>
    <mergeCell ref="F459:F460"/>
    <mergeCell ref="D461:D462"/>
    <mergeCell ref="E461:E462"/>
    <mergeCell ref="F461:F462"/>
    <mergeCell ref="D463:D464"/>
    <mergeCell ref="E463:E464"/>
    <mergeCell ref="F463:F464"/>
    <mergeCell ref="D440:D441"/>
    <mergeCell ref="E440:E441"/>
    <mergeCell ref="F440:F441"/>
    <mergeCell ref="D442:D443"/>
    <mergeCell ref="E442:E443"/>
    <mergeCell ref="F442:F443"/>
    <mergeCell ref="D444:D445"/>
    <mergeCell ref="E444:E445"/>
    <mergeCell ref="F444:F445"/>
    <mergeCell ref="D446:D447"/>
    <mergeCell ref="E446:E447"/>
    <mergeCell ref="F446:F447"/>
    <mergeCell ref="D448:D449"/>
    <mergeCell ref="E448:E449"/>
    <mergeCell ref="F448:F449"/>
    <mergeCell ref="D450:D451"/>
    <mergeCell ref="E450:E451"/>
    <mergeCell ref="F450:F451"/>
    <mergeCell ref="D428:D429"/>
    <mergeCell ref="E428:E429"/>
    <mergeCell ref="F428:F429"/>
    <mergeCell ref="D430:D431"/>
    <mergeCell ref="E430:E431"/>
    <mergeCell ref="F430:F431"/>
    <mergeCell ref="D432:D433"/>
    <mergeCell ref="E432:E433"/>
    <mergeCell ref="F432:F433"/>
    <mergeCell ref="D434:D435"/>
    <mergeCell ref="E434:E435"/>
    <mergeCell ref="F434:F435"/>
    <mergeCell ref="D436:D437"/>
    <mergeCell ref="E436:E437"/>
    <mergeCell ref="F436:F437"/>
    <mergeCell ref="D438:D439"/>
    <mergeCell ref="E438:E439"/>
    <mergeCell ref="F438:F439"/>
    <mergeCell ref="D416:D417"/>
    <mergeCell ref="E416:E417"/>
    <mergeCell ref="F416:F417"/>
    <mergeCell ref="D418:D419"/>
    <mergeCell ref="E418:E419"/>
    <mergeCell ref="F418:F419"/>
    <mergeCell ref="D420:D421"/>
    <mergeCell ref="E420:E421"/>
    <mergeCell ref="F420:F421"/>
    <mergeCell ref="D422:D423"/>
    <mergeCell ref="E422:E423"/>
    <mergeCell ref="F422:F423"/>
    <mergeCell ref="D424:D425"/>
    <mergeCell ref="E424:E425"/>
    <mergeCell ref="F424:F425"/>
    <mergeCell ref="D426:D427"/>
    <mergeCell ref="E426:E427"/>
    <mergeCell ref="F426:F427"/>
    <mergeCell ref="D404:D405"/>
    <mergeCell ref="E404:E405"/>
    <mergeCell ref="F404:F405"/>
    <mergeCell ref="D406:D407"/>
    <mergeCell ref="E406:E407"/>
    <mergeCell ref="F406:F407"/>
    <mergeCell ref="D408:D409"/>
    <mergeCell ref="E408:E409"/>
    <mergeCell ref="F408:F409"/>
    <mergeCell ref="D410:D411"/>
    <mergeCell ref="E410:E411"/>
    <mergeCell ref="F410:F411"/>
    <mergeCell ref="D412:D413"/>
    <mergeCell ref="E412:E413"/>
    <mergeCell ref="F412:F413"/>
    <mergeCell ref="D414:D415"/>
    <mergeCell ref="E414:E415"/>
    <mergeCell ref="F414:F415"/>
    <mergeCell ref="D392:D393"/>
    <mergeCell ref="E392:E393"/>
    <mergeCell ref="F392:F393"/>
    <mergeCell ref="D394:D395"/>
    <mergeCell ref="E394:E395"/>
    <mergeCell ref="F394:F395"/>
    <mergeCell ref="D396:D397"/>
    <mergeCell ref="E396:E397"/>
    <mergeCell ref="F396:F397"/>
    <mergeCell ref="D398:D399"/>
    <mergeCell ref="E398:E399"/>
    <mergeCell ref="F398:F399"/>
    <mergeCell ref="D400:D401"/>
    <mergeCell ref="E400:E401"/>
    <mergeCell ref="F400:F401"/>
    <mergeCell ref="D402:D403"/>
    <mergeCell ref="E402:E403"/>
    <mergeCell ref="F402:F403"/>
    <mergeCell ref="D379:D380"/>
    <mergeCell ref="E379:E380"/>
    <mergeCell ref="F379:F380"/>
    <mergeCell ref="D381:D382"/>
    <mergeCell ref="E381:E382"/>
    <mergeCell ref="F381:F382"/>
    <mergeCell ref="D383:D384"/>
    <mergeCell ref="E383:E384"/>
    <mergeCell ref="F383:F384"/>
    <mergeCell ref="D385:D386"/>
    <mergeCell ref="E385:E386"/>
    <mergeCell ref="F385:F386"/>
    <mergeCell ref="D387:D388"/>
    <mergeCell ref="E387:E388"/>
    <mergeCell ref="F387:F388"/>
    <mergeCell ref="D390:D391"/>
    <mergeCell ref="E390:E391"/>
    <mergeCell ref="F390:F391"/>
    <mergeCell ref="D367:D368"/>
    <mergeCell ref="E367:E368"/>
    <mergeCell ref="F367:F368"/>
    <mergeCell ref="D369:D370"/>
    <mergeCell ref="E369:E370"/>
    <mergeCell ref="F369:F370"/>
    <mergeCell ref="D371:D372"/>
    <mergeCell ref="E371:E372"/>
    <mergeCell ref="F371:F372"/>
    <mergeCell ref="D373:D374"/>
    <mergeCell ref="E373:E374"/>
    <mergeCell ref="F373:F374"/>
    <mergeCell ref="D375:D376"/>
    <mergeCell ref="E375:E376"/>
    <mergeCell ref="F375:F376"/>
    <mergeCell ref="D377:D378"/>
    <mergeCell ref="E377:E378"/>
    <mergeCell ref="F377:F378"/>
    <mergeCell ref="D355:D356"/>
    <mergeCell ref="E355:E356"/>
    <mergeCell ref="F355:F356"/>
    <mergeCell ref="D357:D358"/>
    <mergeCell ref="E357:E358"/>
    <mergeCell ref="F357:F358"/>
    <mergeCell ref="D359:D360"/>
    <mergeCell ref="E359:E360"/>
    <mergeCell ref="F359:F360"/>
    <mergeCell ref="D361:D362"/>
    <mergeCell ref="E361:E362"/>
    <mergeCell ref="F361:F362"/>
    <mergeCell ref="D363:D364"/>
    <mergeCell ref="E363:E364"/>
    <mergeCell ref="F363:F364"/>
    <mergeCell ref="D365:D366"/>
    <mergeCell ref="E365:E366"/>
    <mergeCell ref="F365:F366"/>
    <mergeCell ref="D343:D344"/>
    <mergeCell ref="E343:E344"/>
    <mergeCell ref="F343:F344"/>
    <mergeCell ref="D345:D346"/>
    <mergeCell ref="E345:E346"/>
    <mergeCell ref="F345:F346"/>
    <mergeCell ref="D347:D348"/>
    <mergeCell ref="E347:E348"/>
    <mergeCell ref="F347:F348"/>
    <mergeCell ref="D349:D350"/>
    <mergeCell ref="E349:E350"/>
    <mergeCell ref="F349:F350"/>
    <mergeCell ref="D351:D352"/>
    <mergeCell ref="E351:E352"/>
    <mergeCell ref="F351:F352"/>
    <mergeCell ref="D353:D354"/>
    <mergeCell ref="E353:E354"/>
    <mergeCell ref="F353:F354"/>
    <mergeCell ref="D331:D332"/>
    <mergeCell ref="E331:E332"/>
    <mergeCell ref="F331:F332"/>
    <mergeCell ref="D333:D334"/>
    <mergeCell ref="E333:E334"/>
    <mergeCell ref="F333:F334"/>
    <mergeCell ref="D335:D336"/>
    <mergeCell ref="E335:E336"/>
    <mergeCell ref="F335:F336"/>
    <mergeCell ref="D337:D338"/>
    <mergeCell ref="E337:E338"/>
    <mergeCell ref="F337:F338"/>
    <mergeCell ref="D339:D340"/>
    <mergeCell ref="E339:E340"/>
    <mergeCell ref="F339:F340"/>
    <mergeCell ref="D341:D342"/>
    <mergeCell ref="E341:E342"/>
    <mergeCell ref="F341:F342"/>
    <mergeCell ref="D318:D319"/>
    <mergeCell ref="E318:E319"/>
    <mergeCell ref="F318:F319"/>
    <mergeCell ref="D320:D321"/>
    <mergeCell ref="E320:E321"/>
    <mergeCell ref="F320:F321"/>
    <mergeCell ref="D322:D323"/>
    <mergeCell ref="E322:E323"/>
    <mergeCell ref="F322:F323"/>
    <mergeCell ref="D324:D325"/>
    <mergeCell ref="E324:E325"/>
    <mergeCell ref="F324:F325"/>
    <mergeCell ref="D326:D327"/>
    <mergeCell ref="E326:E327"/>
    <mergeCell ref="F326:F327"/>
    <mergeCell ref="D329:D330"/>
    <mergeCell ref="E329:E330"/>
    <mergeCell ref="F329:F330"/>
    <mergeCell ref="D306:D307"/>
    <mergeCell ref="E306:E307"/>
    <mergeCell ref="F306:F307"/>
    <mergeCell ref="D308:D309"/>
    <mergeCell ref="E308:E309"/>
    <mergeCell ref="F308:F309"/>
    <mergeCell ref="D310:D311"/>
    <mergeCell ref="E310:E311"/>
    <mergeCell ref="F310:F311"/>
    <mergeCell ref="D312:D313"/>
    <mergeCell ref="E312:E313"/>
    <mergeCell ref="F312:F313"/>
    <mergeCell ref="D314:D315"/>
    <mergeCell ref="E314:E315"/>
    <mergeCell ref="F314:F315"/>
    <mergeCell ref="D316:D317"/>
    <mergeCell ref="E316:E317"/>
    <mergeCell ref="F316:F317"/>
    <mergeCell ref="D294:D295"/>
    <mergeCell ref="E294:E295"/>
    <mergeCell ref="F294:F295"/>
    <mergeCell ref="D296:D297"/>
    <mergeCell ref="E296:E297"/>
    <mergeCell ref="F296:F297"/>
    <mergeCell ref="D298:D299"/>
    <mergeCell ref="E298:E299"/>
    <mergeCell ref="F298:F299"/>
    <mergeCell ref="D300:D301"/>
    <mergeCell ref="E300:E301"/>
    <mergeCell ref="F300:F301"/>
    <mergeCell ref="D302:D303"/>
    <mergeCell ref="E302:E303"/>
    <mergeCell ref="F302:F303"/>
    <mergeCell ref="D304:D305"/>
    <mergeCell ref="E304:E305"/>
    <mergeCell ref="F304:F305"/>
    <mergeCell ref="D282:D283"/>
    <mergeCell ref="E282:E283"/>
    <mergeCell ref="F282:F283"/>
    <mergeCell ref="D284:D285"/>
    <mergeCell ref="E284:E285"/>
    <mergeCell ref="F284:F285"/>
    <mergeCell ref="D286:D287"/>
    <mergeCell ref="E286:E287"/>
    <mergeCell ref="F286:F287"/>
    <mergeCell ref="D288:D289"/>
    <mergeCell ref="E288:E289"/>
    <mergeCell ref="F288:F289"/>
    <mergeCell ref="D290:D291"/>
    <mergeCell ref="E290:E291"/>
    <mergeCell ref="F290:F291"/>
    <mergeCell ref="D292:D293"/>
    <mergeCell ref="E292:E293"/>
    <mergeCell ref="F292:F293"/>
    <mergeCell ref="D270:D271"/>
    <mergeCell ref="E270:E271"/>
    <mergeCell ref="F270:F271"/>
    <mergeCell ref="D272:D273"/>
    <mergeCell ref="E272:E273"/>
    <mergeCell ref="F272:F273"/>
    <mergeCell ref="D274:D275"/>
    <mergeCell ref="E274:E275"/>
    <mergeCell ref="F274:F275"/>
    <mergeCell ref="D276:D277"/>
    <mergeCell ref="E276:E277"/>
    <mergeCell ref="F276:F277"/>
    <mergeCell ref="D278:D279"/>
    <mergeCell ref="E278:E279"/>
    <mergeCell ref="F278:F279"/>
    <mergeCell ref="D280:D281"/>
    <mergeCell ref="E280:E281"/>
    <mergeCell ref="F280:F281"/>
    <mergeCell ref="D257:D258"/>
    <mergeCell ref="E257:E258"/>
    <mergeCell ref="F257:F258"/>
    <mergeCell ref="D259:D260"/>
    <mergeCell ref="E259:E260"/>
    <mergeCell ref="F259:F260"/>
    <mergeCell ref="D261:D262"/>
    <mergeCell ref="E261:E262"/>
    <mergeCell ref="F261:F262"/>
    <mergeCell ref="D263:D264"/>
    <mergeCell ref="E263:E264"/>
    <mergeCell ref="F263:F264"/>
    <mergeCell ref="D266:D267"/>
    <mergeCell ref="E266:E267"/>
    <mergeCell ref="F266:F267"/>
    <mergeCell ref="D268:D269"/>
    <mergeCell ref="E268:E269"/>
    <mergeCell ref="F268:F269"/>
    <mergeCell ref="D245:D246"/>
    <mergeCell ref="E245:E246"/>
    <mergeCell ref="F245:F246"/>
    <mergeCell ref="D247:D248"/>
    <mergeCell ref="E247:E248"/>
    <mergeCell ref="F247:F248"/>
    <mergeCell ref="D249:D250"/>
    <mergeCell ref="E249:E250"/>
    <mergeCell ref="F249:F250"/>
    <mergeCell ref="D251:D252"/>
    <mergeCell ref="E251:E252"/>
    <mergeCell ref="F251:F252"/>
    <mergeCell ref="D253:D254"/>
    <mergeCell ref="E253:E254"/>
    <mergeCell ref="F253:F254"/>
    <mergeCell ref="D255:D256"/>
    <mergeCell ref="E255:E256"/>
    <mergeCell ref="F255:F256"/>
    <mergeCell ref="D233:D234"/>
    <mergeCell ref="E233:E234"/>
    <mergeCell ref="F233:F234"/>
    <mergeCell ref="D235:D236"/>
    <mergeCell ref="E235:E236"/>
    <mergeCell ref="F235:F236"/>
    <mergeCell ref="D237:D238"/>
    <mergeCell ref="E237:E238"/>
    <mergeCell ref="F237:F238"/>
    <mergeCell ref="D239:D240"/>
    <mergeCell ref="E239:E240"/>
    <mergeCell ref="F239:F240"/>
    <mergeCell ref="D241:D242"/>
    <mergeCell ref="E241:E242"/>
    <mergeCell ref="F241:F242"/>
    <mergeCell ref="D243:D244"/>
    <mergeCell ref="E243:E244"/>
    <mergeCell ref="F243:F244"/>
    <mergeCell ref="D221:D222"/>
    <mergeCell ref="E221:E222"/>
    <mergeCell ref="F221:F222"/>
    <mergeCell ref="D223:D224"/>
    <mergeCell ref="E223:E224"/>
    <mergeCell ref="F223:F224"/>
    <mergeCell ref="D225:D226"/>
    <mergeCell ref="E225:E226"/>
    <mergeCell ref="F225:F226"/>
    <mergeCell ref="D227:D228"/>
    <mergeCell ref="E227:E228"/>
    <mergeCell ref="F227:F228"/>
    <mergeCell ref="D229:D230"/>
    <mergeCell ref="E229:E230"/>
    <mergeCell ref="F229:F230"/>
    <mergeCell ref="D231:D232"/>
    <mergeCell ref="E231:E232"/>
    <mergeCell ref="F231:F232"/>
    <mergeCell ref="D209:D210"/>
    <mergeCell ref="E209:E210"/>
    <mergeCell ref="F209:F210"/>
    <mergeCell ref="D211:D212"/>
    <mergeCell ref="E211:E212"/>
    <mergeCell ref="F211:F212"/>
    <mergeCell ref="D213:D214"/>
    <mergeCell ref="E213:E214"/>
    <mergeCell ref="F213:F214"/>
    <mergeCell ref="D215:D216"/>
    <mergeCell ref="E215:E216"/>
    <mergeCell ref="F215:F216"/>
    <mergeCell ref="D217:D218"/>
    <mergeCell ref="E217:E218"/>
    <mergeCell ref="F217:F218"/>
    <mergeCell ref="D219:D220"/>
    <mergeCell ref="E219:E220"/>
    <mergeCell ref="F219:F220"/>
    <mergeCell ref="D196:D197"/>
    <mergeCell ref="E196:E197"/>
    <mergeCell ref="F196:F197"/>
    <mergeCell ref="D198:D199"/>
    <mergeCell ref="E198:E199"/>
    <mergeCell ref="F198:F199"/>
    <mergeCell ref="D200:D201"/>
    <mergeCell ref="E200:E201"/>
    <mergeCell ref="F200:F201"/>
    <mergeCell ref="D202:D203"/>
    <mergeCell ref="E202:E203"/>
    <mergeCell ref="F202:F203"/>
    <mergeCell ref="D205:D206"/>
    <mergeCell ref="E205:E206"/>
    <mergeCell ref="F205:F206"/>
    <mergeCell ref="D207:D208"/>
    <mergeCell ref="E207:E208"/>
    <mergeCell ref="F207:F208"/>
    <mergeCell ref="D184:D185"/>
    <mergeCell ref="E184:E185"/>
    <mergeCell ref="F184:F185"/>
    <mergeCell ref="D186:D187"/>
    <mergeCell ref="E186:E187"/>
    <mergeCell ref="F186:F187"/>
    <mergeCell ref="D188:D189"/>
    <mergeCell ref="E188:E189"/>
    <mergeCell ref="F188:F189"/>
    <mergeCell ref="D190:D191"/>
    <mergeCell ref="E190:E191"/>
    <mergeCell ref="F190:F191"/>
    <mergeCell ref="D192:D193"/>
    <mergeCell ref="E192:E193"/>
    <mergeCell ref="F192:F193"/>
    <mergeCell ref="D194:D195"/>
    <mergeCell ref="E194:E195"/>
    <mergeCell ref="F194:F195"/>
    <mergeCell ref="D172:D173"/>
    <mergeCell ref="E172:E173"/>
    <mergeCell ref="F172:F173"/>
    <mergeCell ref="D174:D175"/>
    <mergeCell ref="E174:E175"/>
    <mergeCell ref="F174:F175"/>
    <mergeCell ref="D176:D177"/>
    <mergeCell ref="E176:E177"/>
    <mergeCell ref="F176:F177"/>
    <mergeCell ref="D178:D179"/>
    <mergeCell ref="E178:E179"/>
    <mergeCell ref="F178:F179"/>
    <mergeCell ref="D180:D181"/>
    <mergeCell ref="E180:E181"/>
    <mergeCell ref="F180:F181"/>
    <mergeCell ref="D182:D183"/>
    <mergeCell ref="E182:E183"/>
    <mergeCell ref="F182:F183"/>
    <mergeCell ref="D160:D161"/>
    <mergeCell ref="E160:E161"/>
    <mergeCell ref="F160:F161"/>
    <mergeCell ref="D162:D163"/>
    <mergeCell ref="E162:E163"/>
    <mergeCell ref="F162:F163"/>
    <mergeCell ref="D164:D165"/>
    <mergeCell ref="E164:E165"/>
    <mergeCell ref="F164:F165"/>
    <mergeCell ref="D166:D167"/>
    <mergeCell ref="E166:E167"/>
    <mergeCell ref="F166:F167"/>
    <mergeCell ref="D168:D169"/>
    <mergeCell ref="E168:E169"/>
    <mergeCell ref="F168:F169"/>
    <mergeCell ref="D170:D171"/>
    <mergeCell ref="E170:E171"/>
    <mergeCell ref="F170:F171"/>
    <mergeCell ref="D148:D149"/>
    <mergeCell ref="E148:E149"/>
    <mergeCell ref="F148:F149"/>
    <mergeCell ref="D150:D151"/>
    <mergeCell ref="E150:E151"/>
    <mergeCell ref="F150:F151"/>
    <mergeCell ref="D152:D153"/>
    <mergeCell ref="E152:E153"/>
    <mergeCell ref="F152:F153"/>
    <mergeCell ref="D154:D155"/>
    <mergeCell ref="E154:E155"/>
    <mergeCell ref="F154:F155"/>
    <mergeCell ref="D156:D157"/>
    <mergeCell ref="E156:E157"/>
    <mergeCell ref="F156:F157"/>
    <mergeCell ref="D158:D159"/>
    <mergeCell ref="E158:E159"/>
    <mergeCell ref="F158:F159"/>
    <mergeCell ref="D132:D133"/>
    <mergeCell ref="E132:E133"/>
    <mergeCell ref="F132:F133"/>
    <mergeCell ref="D134:D135"/>
    <mergeCell ref="E134:E135"/>
    <mergeCell ref="F134:F135"/>
    <mergeCell ref="D136:D137"/>
    <mergeCell ref="E136:E137"/>
    <mergeCell ref="F136:F137"/>
    <mergeCell ref="D142:D143"/>
    <mergeCell ref="E142:E143"/>
    <mergeCell ref="F142:F143"/>
    <mergeCell ref="D144:D145"/>
    <mergeCell ref="E144:E145"/>
    <mergeCell ref="F144:F145"/>
    <mergeCell ref="D146:D147"/>
    <mergeCell ref="E146:E147"/>
    <mergeCell ref="F146:F147"/>
    <mergeCell ref="D120:D121"/>
    <mergeCell ref="E120:E121"/>
    <mergeCell ref="F120:F121"/>
    <mergeCell ref="D122:D123"/>
    <mergeCell ref="E122:E123"/>
    <mergeCell ref="F122:F123"/>
    <mergeCell ref="D124:D125"/>
    <mergeCell ref="E124:E125"/>
    <mergeCell ref="F124:F125"/>
    <mergeCell ref="D126:D127"/>
    <mergeCell ref="E126:E127"/>
    <mergeCell ref="F126:F127"/>
    <mergeCell ref="D128:D129"/>
    <mergeCell ref="E128:E129"/>
    <mergeCell ref="F128:F129"/>
    <mergeCell ref="D130:D131"/>
    <mergeCell ref="E130:E131"/>
    <mergeCell ref="F130:F131"/>
    <mergeCell ref="D108:D109"/>
    <mergeCell ref="E108:E109"/>
    <mergeCell ref="F108:F109"/>
    <mergeCell ref="D110:D111"/>
    <mergeCell ref="E110:E111"/>
    <mergeCell ref="F110:F111"/>
    <mergeCell ref="D112:D113"/>
    <mergeCell ref="E112:E113"/>
    <mergeCell ref="F112:F113"/>
    <mergeCell ref="D114:D115"/>
    <mergeCell ref="E114:E115"/>
    <mergeCell ref="F114:F115"/>
    <mergeCell ref="D116:D117"/>
    <mergeCell ref="E116:E117"/>
    <mergeCell ref="F116:F117"/>
    <mergeCell ref="D118:D119"/>
    <mergeCell ref="E118:E119"/>
    <mergeCell ref="F118:F119"/>
    <mergeCell ref="D96:D97"/>
    <mergeCell ref="E96:E97"/>
    <mergeCell ref="F96:F97"/>
    <mergeCell ref="D98:D99"/>
    <mergeCell ref="E98:E99"/>
    <mergeCell ref="F98:F99"/>
    <mergeCell ref="D100:D101"/>
    <mergeCell ref="E100:E101"/>
    <mergeCell ref="F100:F101"/>
    <mergeCell ref="D102:D103"/>
    <mergeCell ref="E102:E103"/>
    <mergeCell ref="F102:F103"/>
    <mergeCell ref="D104:D105"/>
    <mergeCell ref="E104:E105"/>
    <mergeCell ref="F104:F105"/>
    <mergeCell ref="D106:D107"/>
    <mergeCell ref="E106:E107"/>
    <mergeCell ref="F106:F107"/>
    <mergeCell ref="D84:D85"/>
    <mergeCell ref="E84:E85"/>
    <mergeCell ref="F84:F85"/>
    <mergeCell ref="D86:D87"/>
    <mergeCell ref="E86:E87"/>
    <mergeCell ref="F86:F87"/>
    <mergeCell ref="D88:D89"/>
    <mergeCell ref="E88:E89"/>
    <mergeCell ref="F88:F89"/>
    <mergeCell ref="D90:D91"/>
    <mergeCell ref="E90:E91"/>
    <mergeCell ref="F90:F91"/>
    <mergeCell ref="D92:D93"/>
    <mergeCell ref="E92:E93"/>
    <mergeCell ref="F92:F93"/>
    <mergeCell ref="D94:D95"/>
    <mergeCell ref="E94:E95"/>
    <mergeCell ref="F94:F95"/>
    <mergeCell ref="D71:D72"/>
    <mergeCell ref="E71:E72"/>
    <mergeCell ref="F71:F72"/>
    <mergeCell ref="D73:D74"/>
    <mergeCell ref="E73:E74"/>
    <mergeCell ref="F73:F74"/>
    <mergeCell ref="D75:D76"/>
    <mergeCell ref="E75:E76"/>
    <mergeCell ref="F75:F76"/>
    <mergeCell ref="D77:D78"/>
    <mergeCell ref="E77:E78"/>
    <mergeCell ref="F77:F78"/>
    <mergeCell ref="D79:D80"/>
    <mergeCell ref="E79:E80"/>
    <mergeCell ref="F79:F80"/>
    <mergeCell ref="D82:D83"/>
    <mergeCell ref="E82:E83"/>
    <mergeCell ref="F82:F83"/>
    <mergeCell ref="D59:D60"/>
    <mergeCell ref="E59:E60"/>
    <mergeCell ref="F59:F60"/>
    <mergeCell ref="D61:D62"/>
    <mergeCell ref="E61:E62"/>
    <mergeCell ref="F61:F62"/>
    <mergeCell ref="D63:D64"/>
    <mergeCell ref="E63:E64"/>
    <mergeCell ref="F63:F64"/>
    <mergeCell ref="D65:D66"/>
    <mergeCell ref="E65:E66"/>
    <mergeCell ref="F65:F66"/>
    <mergeCell ref="D67:D68"/>
    <mergeCell ref="E67:E68"/>
    <mergeCell ref="F67:F68"/>
    <mergeCell ref="D69:D70"/>
    <mergeCell ref="E69:E70"/>
    <mergeCell ref="F69:F70"/>
    <mergeCell ref="D47:D48"/>
    <mergeCell ref="E47:E48"/>
    <mergeCell ref="F47:F48"/>
    <mergeCell ref="D49:D50"/>
    <mergeCell ref="E49:E50"/>
    <mergeCell ref="F49:F50"/>
    <mergeCell ref="D51:D52"/>
    <mergeCell ref="E51:E52"/>
    <mergeCell ref="F51:F52"/>
    <mergeCell ref="D53:D54"/>
    <mergeCell ref="E53:E54"/>
    <mergeCell ref="F53:F54"/>
    <mergeCell ref="D55:D56"/>
    <mergeCell ref="E55:E56"/>
    <mergeCell ref="F55:F56"/>
    <mergeCell ref="D57:D58"/>
    <mergeCell ref="E57:E58"/>
    <mergeCell ref="F57:F58"/>
    <mergeCell ref="E35:E36"/>
    <mergeCell ref="F35:F36"/>
    <mergeCell ref="D37:D38"/>
    <mergeCell ref="E37:E38"/>
    <mergeCell ref="F37:F38"/>
    <mergeCell ref="D39:D40"/>
    <mergeCell ref="E39:E40"/>
    <mergeCell ref="F39:F40"/>
    <mergeCell ref="D41:D42"/>
    <mergeCell ref="E41:E42"/>
    <mergeCell ref="F41:F42"/>
    <mergeCell ref="D43:D44"/>
    <mergeCell ref="E43:E44"/>
    <mergeCell ref="F43:F44"/>
    <mergeCell ref="D45:D46"/>
    <mergeCell ref="E45:E46"/>
    <mergeCell ref="F45:F46"/>
    <mergeCell ref="B761:B762"/>
    <mergeCell ref="C761:C762"/>
    <mergeCell ref="D19:D20"/>
    <mergeCell ref="E19:E20"/>
    <mergeCell ref="F19:F20"/>
    <mergeCell ref="A757:A758"/>
    <mergeCell ref="B757:B758"/>
    <mergeCell ref="C757:C758"/>
    <mergeCell ref="A759:A760"/>
    <mergeCell ref="D21:D22"/>
    <mergeCell ref="E21:E22"/>
    <mergeCell ref="F21:F22"/>
    <mergeCell ref="D23:D24"/>
    <mergeCell ref="E23:E24"/>
    <mergeCell ref="F23:F24"/>
    <mergeCell ref="D25:D26"/>
    <mergeCell ref="E25:E26"/>
    <mergeCell ref="F25:F26"/>
    <mergeCell ref="D27:D28"/>
    <mergeCell ref="E27:E28"/>
    <mergeCell ref="F27:F28"/>
    <mergeCell ref="D29:D30"/>
    <mergeCell ref="E29:E30"/>
    <mergeCell ref="F29:F30"/>
    <mergeCell ref="D31:D32"/>
    <mergeCell ref="E31:E32"/>
    <mergeCell ref="F31:F32"/>
    <mergeCell ref="D33:D34"/>
    <mergeCell ref="E33:E34"/>
    <mergeCell ref="F33:F34"/>
    <mergeCell ref="D35:D36"/>
    <mergeCell ref="A747:A748"/>
    <mergeCell ref="B747:B748"/>
    <mergeCell ref="C747:C748"/>
    <mergeCell ref="A749:A750"/>
    <mergeCell ref="B749:B750"/>
    <mergeCell ref="C749:C750"/>
    <mergeCell ref="A751:A752"/>
    <mergeCell ref="B751:B752"/>
    <mergeCell ref="C751:C752"/>
    <mergeCell ref="B759:B760"/>
    <mergeCell ref="C759:C760"/>
    <mergeCell ref="A753:A754"/>
    <mergeCell ref="B753:B754"/>
    <mergeCell ref="C753:C754"/>
    <mergeCell ref="A755:A756"/>
    <mergeCell ref="B755:B756"/>
    <mergeCell ref="C755:C756"/>
    <mergeCell ref="A735:A736"/>
    <mergeCell ref="B735:B736"/>
    <mergeCell ref="C735:C736"/>
    <mergeCell ref="A737:A738"/>
    <mergeCell ref="B737:B738"/>
    <mergeCell ref="C737:C738"/>
    <mergeCell ref="A739:A740"/>
    <mergeCell ref="B739:B740"/>
    <mergeCell ref="C739:C740"/>
    <mergeCell ref="A741:A742"/>
    <mergeCell ref="B741:B742"/>
    <mergeCell ref="C741:C742"/>
    <mergeCell ref="A743:A744"/>
    <mergeCell ref="B743:B744"/>
    <mergeCell ref="C743:C744"/>
    <mergeCell ref="A745:A746"/>
    <mergeCell ref="B745:B746"/>
    <mergeCell ref="C745:C746"/>
    <mergeCell ref="A723:A724"/>
    <mergeCell ref="B723:B724"/>
    <mergeCell ref="C723:C724"/>
    <mergeCell ref="A725:A726"/>
    <mergeCell ref="B725:B726"/>
    <mergeCell ref="C725:C726"/>
    <mergeCell ref="A727:A728"/>
    <mergeCell ref="B727:B728"/>
    <mergeCell ref="C727:C728"/>
    <mergeCell ref="A729:A730"/>
    <mergeCell ref="B729:B730"/>
    <mergeCell ref="C729:C730"/>
    <mergeCell ref="A731:A732"/>
    <mergeCell ref="B731:B732"/>
    <mergeCell ref="C731:C732"/>
    <mergeCell ref="A733:A734"/>
    <mergeCell ref="B733:B734"/>
    <mergeCell ref="C733:C734"/>
    <mergeCell ref="A711:A712"/>
    <mergeCell ref="B711:B712"/>
    <mergeCell ref="C711:C712"/>
    <mergeCell ref="A713:A714"/>
    <mergeCell ref="B713:B714"/>
    <mergeCell ref="C713:C714"/>
    <mergeCell ref="A715:A716"/>
    <mergeCell ref="B715:B716"/>
    <mergeCell ref="C715:C716"/>
    <mergeCell ref="A717:A718"/>
    <mergeCell ref="B717:B718"/>
    <mergeCell ref="C717:C718"/>
    <mergeCell ref="A719:A720"/>
    <mergeCell ref="B719:B720"/>
    <mergeCell ref="C719:C720"/>
    <mergeCell ref="A721:A722"/>
    <mergeCell ref="B721:B722"/>
    <mergeCell ref="C721:C722"/>
    <mergeCell ref="A698:A699"/>
    <mergeCell ref="B698:B699"/>
    <mergeCell ref="C698:C699"/>
    <mergeCell ref="A701:A702"/>
    <mergeCell ref="B701:B702"/>
    <mergeCell ref="C701:C702"/>
    <mergeCell ref="A703:A704"/>
    <mergeCell ref="B703:B704"/>
    <mergeCell ref="C703:C704"/>
    <mergeCell ref="A705:A706"/>
    <mergeCell ref="B705:B706"/>
    <mergeCell ref="C705:C706"/>
    <mergeCell ref="A707:A708"/>
    <mergeCell ref="B707:B708"/>
    <mergeCell ref="C707:C708"/>
    <mergeCell ref="A709:A710"/>
    <mergeCell ref="B709:B710"/>
    <mergeCell ref="C709:C710"/>
    <mergeCell ref="A686:A687"/>
    <mergeCell ref="B686:B687"/>
    <mergeCell ref="C686:C687"/>
    <mergeCell ref="A688:A689"/>
    <mergeCell ref="B688:B689"/>
    <mergeCell ref="C688:C689"/>
    <mergeCell ref="A690:A691"/>
    <mergeCell ref="B690:B691"/>
    <mergeCell ref="C690:C691"/>
    <mergeCell ref="A692:A693"/>
    <mergeCell ref="B692:B693"/>
    <mergeCell ref="C692:C693"/>
    <mergeCell ref="A694:A695"/>
    <mergeCell ref="B694:B695"/>
    <mergeCell ref="C694:C695"/>
    <mergeCell ref="A696:A697"/>
    <mergeCell ref="B696:B697"/>
    <mergeCell ref="C696:C697"/>
    <mergeCell ref="A674:A675"/>
    <mergeCell ref="B674:B675"/>
    <mergeCell ref="C674:C675"/>
    <mergeCell ref="A676:A677"/>
    <mergeCell ref="B676:B677"/>
    <mergeCell ref="C676:C677"/>
    <mergeCell ref="A678:A679"/>
    <mergeCell ref="B678:B679"/>
    <mergeCell ref="C678:C679"/>
    <mergeCell ref="A680:A681"/>
    <mergeCell ref="B680:B681"/>
    <mergeCell ref="C680:C681"/>
    <mergeCell ref="A682:A683"/>
    <mergeCell ref="B682:B683"/>
    <mergeCell ref="C682:C683"/>
    <mergeCell ref="A684:A685"/>
    <mergeCell ref="B684:B685"/>
    <mergeCell ref="C684:C685"/>
    <mergeCell ref="A662:A663"/>
    <mergeCell ref="B662:B663"/>
    <mergeCell ref="C662:C663"/>
    <mergeCell ref="A664:A665"/>
    <mergeCell ref="B664:B665"/>
    <mergeCell ref="C664:C665"/>
    <mergeCell ref="A666:A667"/>
    <mergeCell ref="B666:B667"/>
    <mergeCell ref="C666:C667"/>
    <mergeCell ref="A668:A669"/>
    <mergeCell ref="B668:B669"/>
    <mergeCell ref="C668:C669"/>
    <mergeCell ref="A670:A671"/>
    <mergeCell ref="B670:B671"/>
    <mergeCell ref="C670:C671"/>
    <mergeCell ref="A672:A673"/>
    <mergeCell ref="B672:B673"/>
    <mergeCell ref="C672:C673"/>
    <mergeCell ref="A650:A651"/>
    <mergeCell ref="B650:B651"/>
    <mergeCell ref="C650:C651"/>
    <mergeCell ref="A652:A653"/>
    <mergeCell ref="B652:B653"/>
    <mergeCell ref="C652:C653"/>
    <mergeCell ref="A654:A655"/>
    <mergeCell ref="B654:B655"/>
    <mergeCell ref="C654:C655"/>
    <mergeCell ref="A656:A657"/>
    <mergeCell ref="B656:B657"/>
    <mergeCell ref="C656:C657"/>
    <mergeCell ref="A658:A659"/>
    <mergeCell ref="B658:B659"/>
    <mergeCell ref="C658:C659"/>
    <mergeCell ref="A660:A661"/>
    <mergeCell ref="B660:B661"/>
    <mergeCell ref="C660:C661"/>
    <mergeCell ref="A637:A638"/>
    <mergeCell ref="B637:B638"/>
    <mergeCell ref="C637:C638"/>
    <mergeCell ref="A640:A641"/>
    <mergeCell ref="B640:B641"/>
    <mergeCell ref="C640:C641"/>
    <mergeCell ref="A642:A643"/>
    <mergeCell ref="B642:B643"/>
    <mergeCell ref="C642:C643"/>
    <mergeCell ref="A644:A645"/>
    <mergeCell ref="B644:B645"/>
    <mergeCell ref="C644:C645"/>
    <mergeCell ref="A646:A647"/>
    <mergeCell ref="B646:B647"/>
    <mergeCell ref="C646:C647"/>
    <mergeCell ref="A648:A649"/>
    <mergeCell ref="B648:B649"/>
    <mergeCell ref="C648:C649"/>
    <mergeCell ref="A625:A626"/>
    <mergeCell ref="B625:B626"/>
    <mergeCell ref="C625:C626"/>
    <mergeCell ref="A627:A628"/>
    <mergeCell ref="B627:B628"/>
    <mergeCell ref="C627:C628"/>
    <mergeCell ref="A629:A630"/>
    <mergeCell ref="B629:B630"/>
    <mergeCell ref="C629:C630"/>
    <mergeCell ref="A631:A632"/>
    <mergeCell ref="B631:B632"/>
    <mergeCell ref="C631:C632"/>
    <mergeCell ref="A633:A634"/>
    <mergeCell ref="B633:B634"/>
    <mergeCell ref="C633:C634"/>
    <mergeCell ref="A635:A636"/>
    <mergeCell ref="B635:B636"/>
    <mergeCell ref="C635:C636"/>
    <mergeCell ref="A613:A614"/>
    <mergeCell ref="B613:B614"/>
    <mergeCell ref="C613:C614"/>
    <mergeCell ref="A615:A616"/>
    <mergeCell ref="B615:B616"/>
    <mergeCell ref="C615:C616"/>
    <mergeCell ref="A617:A618"/>
    <mergeCell ref="B617:B618"/>
    <mergeCell ref="C617:C618"/>
    <mergeCell ref="A619:A620"/>
    <mergeCell ref="B619:B620"/>
    <mergeCell ref="C619:C620"/>
    <mergeCell ref="A621:A622"/>
    <mergeCell ref="B621:B622"/>
    <mergeCell ref="C621:C622"/>
    <mergeCell ref="A623:A624"/>
    <mergeCell ref="B623:B624"/>
    <mergeCell ref="C623:C624"/>
    <mergeCell ref="A601:A602"/>
    <mergeCell ref="B601:B602"/>
    <mergeCell ref="C601:C602"/>
    <mergeCell ref="A603:A604"/>
    <mergeCell ref="B603:B604"/>
    <mergeCell ref="C603:C604"/>
    <mergeCell ref="A605:A606"/>
    <mergeCell ref="B605:B606"/>
    <mergeCell ref="C605:C606"/>
    <mergeCell ref="A607:A608"/>
    <mergeCell ref="B607:B608"/>
    <mergeCell ref="C607:C608"/>
    <mergeCell ref="A609:A610"/>
    <mergeCell ref="B609:B610"/>
    <mergeCell ref="C609:C610"/>
    <mergeCell ref="A611:A612"/>
    <mergeCell ref="B611:B612"/>
    <mergeCell ref="C611:C612"/>
    <mergeCell ref="A589:A590"/>
    <mergeCell ref="B589:B590"/>
    <mergeCell ref="C589:C590"/>
    <mergeCell ref="A591:A592"/>
    <mergeCell ref="B591:B592"/>
    <mergeCell ref="C591:C592"/>
    <mergeCell ref="A593:A594"/>
    <mergeCell ref="B593:B594"/>
    <mergeCell ref="C593:C594"/>
    <mergeCell ref="A595:A596"/>
    <mergeCell ref="B595:B596"/>
    <mergeCell ref="C595:C596"/>
    <mergeCell ref="A597:A598"/>
    <mergeCell ref="B597:B598"/>
    <mergeCell ref="C597:C598"/>
    <mergeCell ref="A599:A600"/>
    <mergeCell ref="B599:B600"/>
    <mergeCell ref="C599:C600"/>
    <mergeCell ref="A577:A578"/>
    <mergeCell ref="B577:B578"/>
    <mergeCell ref="C577:C578"/>
    <mergeCell ref="A579:A580"/>
    <mergeCell ref="B579:B580"/>
    <mergeCell ref="C579:C580"/>
    <mergeCell ref="A581:A582"/>
    <mergeCell ref="B581:B582"/>
    <mergeCell ref="C581:C582"/>
    <mergeCell ref="A583:A584"/>
    <mergeCell ref="B583:B584"/>
    <mergeCell ref="C583:C584"/>
    <mergeCell ref="A585:A586"/>
    <mergeCell ref="B585:B586"/>
    <mergeCell ref="C585:C586"/>
    <mergeCell ref="A587:A588"/>
    <mergeCell ref="B587:B588"/>
    <mergeCell ref="C587:C588"/>
    <mergeCell ref="A564:A565"/>
    <mergeCell ref="B564:B565"/>
    <mergeCell ref="C564:C565"/>
    <mergeCell ref="A566:A567"/>
    <mergeCell ref="B566:B567"/>
    <mergeCell ref="C566:C567"/>
    <mergeCell ref="A568:A569"/>
    <mergeCell ref="B568:B569"/>
    <mergeCell ref="C568:C569"/>
    <mergeCell ref="A570:A571"/>
    <mergeCell ref="B570:B571"/>
    <mergeCell ref="C570:C571"/>
    <mergeCell ref="A572:A573"/>
    <mergeCell ref="B572:B573"/>
    <mergeCell ref="C572:C573"/>
    <mergeCell ref="A574:A575"/>
    <mergeCell ref="B574:B575"/>
    <mergeCell ref="C574:C575"/>
    <mergeCell ref="A552:A553"/>
    <mergeCell ref="B552:B553"/>
    <mergeCell ref="C552:C553"/>
    <mergeCell ref="A554:A555"/>
    <mergeCell ref="B554:B555"/>
    <mergeCell ref="C554:C555"/>
    <mergeCell ref="A556:A557"/>
    <mergeCell ref="B556:B557"/>
    <mergeCell ref="C556:C557"/>
    <mergeCell ref="A558:A559"/>
    <mergeCell ref="B558:B559"/>
    <mergeCell ref="C558:C559"/>
    <mergeCell ref="A560:A561"/>
    <mergeCell ref="B560:B561"/>
    <mergeCell ref="C560:C561"/>
    <mergeCell ref="A562:A563"/>
    <mergeCell ref="B562:B563"/>
    <mergeCell ref="C562:C563"/>
    <mergeCell ref="A540:A541"/>
    <mergeCell ref="B540:B541"/>
    <mergeCell ref="C540:C541"/>
    <mergeCell ref="A542:A543"/>
    <mergeCell ref="B542:B543"/>
    <mergeCell ref="C542:C543"/>
    <mergeCell ref="A544:A545"/>
    <mergeCell ref="B544:B545"/>
    <mergeCell ref="C544:C545"/>
    <mergeCell ref="A546:A547"/>
    <mergeCell ref="B546:B547"/>
    <mergeCell ref="C546:C547"/>
    <mergeCell ref="A548:A549"/>
    <mergeCell ref="B548:B549"/>
    <mergeCell ref="C548:C549"/>
    <mergeCell ref="A550:A551"/>
    <mergeCell ref="B550:B551"/>
    <mergeCell ref="C550:C551"/>
    <mergeCell ref="A528:A529"/>
    <mergeCell ref="B528:B529"/>
    <mergeCell ref="C528:C529"/>
    <mergeCell ref="A530:A531"/>
    <mergeCell ref="B530:B531"/>
    <mergeCell ref="C530:C531"/>
    <mergeCell ref="A532:A533"/>
    <mergeCell ref="B532:B533"/>
    <mergeCell ref="C532:C533"/>
    <mergeCell ref="A534:A535"/>
    <mergeCell ref="B534:B535"/>
    <mergeCell ref="C534:C535"/>
    <mergeCell ref="A536:A537"/>
    <mergeCell ref="B536:B537"/>
    <mergeCell ref="C536:C537"/>
    <mergeCell ref="A538:A539"/>
    <mergeCell ref="B538:B539"/>
    <mergeCell ref="C538:C539"/>
    <mergeCell ref="A516:A517"/>
    <mergeCell ref="B516:B517"/>
    <mergeCell ref="C516:C517"/>
    <mergeCell ref="A518:A519"/>
    <mergeCell ref="B518:B519"/>
    <mergeCell ref="C518:C519"/>
    <mergeCell ref="A520:A521"/>
    <mergeCell ref="B520:B521"/>
    <mergeCell ref="C520:C521"/>
    <mergeCell ref="A522:A523"/>
    <mergeCell ref="B522:B523"/>
    <mergeCell ref="C522:C523"/>
    <mergeCell ref="A524:A525"/>
    <mergeCell ref="B524:B525"/>
    <mergeCell ref="C524:C525"/>
    <mergeCell ref="A526:A527"/>
    <mergeCell ref="B526:B527"/>
    <mergeCell ref="C526:C527"/>
    <mergeCell ref="A503:A504"/>
    <mergeCell ref="B503:B504"/>
    <mergeCell ref="C503:C504"/>
    <mergeCell ref="A505:A506"/>
    <mergeCell ref="B505:B506"/>
    <mergeCell ref="C505:C506"/>
    <mergeCell ref="A507:A508"/>
    <mergeCell ref="B507:B508"/>
    <mergeCell ref="C507:C508"/>
    <mergeCell ref="A509:A510"/>
    <mergeCell ref="B509:B510"/>
    <mergeCell ref="C509:C510"/>
    <mergeCell ref="A511:A512"/>
    <mergeCell ref="B511:B512"/>
    <mergeCell ref="C511:C512"/>
    <mergeCell ref="A513:A514"/>
    <mergeCell ref="B513:B514"/>
    <mergeCell ref="C513:C514"/>
    <mergeCell ref="A491:A492"/>
    <mergeCell ref="B491:B492"/>
    <mergeCell ref="C491:C492"/>
    <mergeCell ref="A493:A494"/>
    <mergeCell ref="B493:B494"/>
    <mergeCell ref="C493:C494"/>
    <mergeCell ref="A495:A496"/>
    <mergeCell ref="B495:B496"/>
    <mergeCell ref="C495:C496"/>
    <mergeCell ref="A497:A498"/>
    <mergeCell ref="B497:B498"/>
    <mergeCell ref="C497:C498"/>
    <mergeCell ref="A499:A500"/>
    <mergeCell ref="B499:B500"/>
    <mergeCell ref="C499:C500"/>
    <mergeCell ref="A501:A502"/>
    <mergeCell ref="B501:B502"/>
    <mergeCell ref="C501:C502"/>
    <mergeCell ref="A479:A480"/>
    <mergeCell ref="B479:B480"/>
    <mergeCell ref="C479:C480"/>
    <mergeCell ref="A481:A482"/>
    <mergeCell ref="B481:B482"/>
    <mergeCell ref="C481:C482"/>
    <mergeCell ref="A483:A484"/>
    <mergeCell ref="B483:B484"/>
    <mergeCell ref="C483:C484"/>
    <mergeCell ref="A485:A486"/>
    <mergeCell ref="B485:B486"/>
    <mergeCell ref="C485:C486"/>
    <mergeCell ref="A487:A488"/>
    <mergeCell ref="B487:B488"/>
    <mergeCell ref="C487:C488"/>
    <mergeCell ref="A489:A490"/>
    <mergeCell ref="B489:B490"/>
    <mergeCell ref="C489:C490"/>
    <mergeCell ref="A467:A468"/>
    <mergeCell ref="B467:B468"/>
    <mergeCell ref="C467:C468"/>
    <mergeCell ref="A469:A470"/>
    <mergeCell ref="B469:B470"/>
    <mergeCell ref="C469:C470"/>
    <mergeCell ref="A471:A472"/>
    <mergeCell ref="B471:B472"/>
    <mergeCell ref="C471:C472"/>
    <mergeCell ref="A473:A474"/>
    <mergeCell ref="B473:B474"/>
    <mergeCell ref="C473:C474"/>
    <mergeCell ref="A475:A476"/>
    <mergeCell ref="B475:B476"/>
    <mergeCell ref="C475:C476"/>
    <mergeCell ref="A477:A478"/>
    <mergeCell ref="B477:B478"/>
    <mergeCell ref="C477:C478"/>
    <mergeCell ref="A455:A456"/>
    <mergeCell ref="B455:B456"/>
    <mergeCell ref="C455:C456"/>
    <mergeCell ref="A457:A458"/>
    <mergeCell ref="B457:B458"/>
    <mergeCell ref="C457:C458"/>
    <mergeCell ref="A459:A460"/>
    <mergeCell ref="B459:B460"/>
    <mergeCell ref="C459:C460"/>
    <mergeCell ref="A461:A462"/>
    <mergeCell ref="B461:B462"/>
    <mergeCell ref="C461:C462"/>
    <mergeCell ref="A463:A464"/>
    <mergeCell ref="B463:B464"/>
    <mergeCell ref="C463:C464"/>
    <mergeCell ref="A465:A466"/>
    <mergeCell ref="B465:B466"/>
    <mergeCell ref="C465:C466"/>
    <mergeCell ref="A442:A443"/>
    <mergeCell ref="B442:B443"/>
    <mergeCell ref="C442:C443"/>
    <mergeCell ref="A444:A445"/>
    <mergeCell ref="B444:B445"/>
    <mergeCell ref="C444:C445"/>
    <mergeCell ref="A446:A447"/>
    <mergeCell ref="B446:B447"/>
    <mergeCell ref="C446:C447"/>
    <mergeCell ref="A448:A449"/>
    <mergeCell ref="B448:B449"/>
    <mergeCell ref="C448:C449"/>
    <mergeCell ref="A450:A451"/>
    <mergeCell ref="B450:B451"/>
    <mergeCell ref="C450:C451"/>
    <mergeCell ref="A453:A454"/>
    <mergeCell ref="B453:B454"/>
    <mergeCell ref="C453:C454"/>
    <mergeCell ref="A430:A431"/>
    <mergeCell ref="B430:B431"/>
    <mergeCell ref="C430:C431"/>
    <mergeCell ref="A432:A433"/>
    <mergeCell ref="B432:B433"/>
    <mergeCell ref="C432:C433"/>
    <mergeCell ref="A434:A435"/>
    <mergeCell ref="B434:B435"/>
    <mergeCell ref="C434:C435"/>
    <mergeCell ref="A436:A437"/>
    <mergeCell ref="B436:B437"/>
    <mergeCell ref="C436:C437"/>
    <mergeCell ref="A438:A439"/>
    <mergeCell ref="B438:B439"/>
    <mergeCell ref="C438:C439"/>
    <mergeCell ref="A440:A441"/>
    <mergeCell ref="B440:B441"/>
    <mergeCell ref="C440:C441"/>
    <mergeCell ref="A418:A419"/>
    <mergeCell ref="B418:B419"/>
    <mergeCell ref="C418:C419"/>
    <mergeCell ref="A420:A421"/>
    <mergeCell ref="B420:B421"/>
    <mergeCell ref="C420:C421"/>
    <mergeCell ref="A422:A423"/>
    <mergeCell ref="B422:B423"/>
    <mergeCell ref="C422:C423"/>
    <mergeCell ref="A424:A425"/>
    <mergeCell ref="B424:B425"/>
    <mergeCell ref="C424:C425"/>
    <mergeCell ref="A426:A427"/>
    <mergeCell ref="B426:B427"/>
    <mergeCell ref="C426:C427"/>
    <mergeCell ref="A428:A429"/>
    <mergeCell ref="B428:B429"/>
    <mergeCell ref="C428:C429"/>
    <mergeCell ref="A406:A407"/>
    <mergeCell ref="B406:B407"/>
    <mergeCell ref="C406:C407"/>
    <mergeCell ref="A408:A409"/>
    <mergeCell ref="B408:B409"/>
    <mergeCell ref="C408:C409"/>
    <mergeCell ref="A410:A411"/>
    <mergeCell ref="B410:B411"/>
    <mergeCell ref="C410:C411"/>
    <mergeCell ref="A412:A413"/>
    <mergeCell ref="B412:B413"/>
    <mergeCell ref="C412:C413"/>
    <mergeCell ref="A414:A415"/>
    <mergeCell ref="B414:B415"/>
    <mergeCell ref="C414:C415"/>
    <mergeCell ref="A416:A417"/>
    <mergeCell ref="B416:B417"/>
    <mergeCell ref="C416:C417"/>
    <mergeCell ref="A394:A395"/>
    <mergeCell ref="B394:B395"/>
    <mergeCell ref="C394:C395"/>
    <mergeCell ref="A396:A397"/>
    <mergeCell ref="B396:B397"/>
    <mergeCell ref="C396:C397"/>
    <mergeCell ref="A398:A399"/>
    <mergeCell ref="B398:B399"/>
    <mergeCell ref="C398:C399"/>
    <mergeCell ref="A400:A401"/>
    <mergeCell ref="B400:B401"/>
    <mergeCell ref="C400:C401"/>
    <mergeCell ref="A402:A403"/>
    <mergeCell ref="B402:B403"/>
    <mergeCell ref="C402:C403"/>
    <mergeCell ref="A404:A405"/>
    <mergeCell ref="B404:B405"/>
    <mergeCell ref="C404:C405"/>
    <mergeCell ref="A381:A382"/>
    <mergeCell ref="B381:B382"/>
    <mergeCell ref="C381:C382"/>
    <mergeCell ref="A383:A384"/>
    <mergeCell ref="B383:B384"/>
    <mergeCell ref="C383:C384"/>
    <mergeCell ref="A385:A386"/>
    <mergeCell ref="B385:B386"/>
    <mergeCell ref="C385:C386"/>
    <mergeCell ref="A387:A388"/>
    <mergeCell ref="B387:B388"/>
    <mergeCell ref="C387:C388"/>
    <mergeCell ref="A390:A391"/>
    <mergeCell ref="B390:B391"/>
    <mergeCell ref="C390:C391"/>
    <mergeCell ref="A392:A393"/>
    <mergeCell ref="B392:B393"/>
    <mergeCell ref="C392:C393"/>
    <mergeCell ref="A369:A370"/>
    <mergeCell ref="B369:B370"/>
    <mergeCell ref="C369:C370"/>
    <mergeCell ref="A371:A372"/>
    <mergeCell ref="B371:B372"/>
    <mergeCell ref="C371:C372"/>
    <mergeCell ref="A373:A374"/>
    <mergeCell ref="B373:B374"/>
    <mergeCell ref="C373:C374"/>
    <mergeCell ref="A375:A376"/>
    <mergeCell ref="B375:B376"/>
    <mergeCell ref="C375:C376"/>
    <mergeCell ref="A377:A378"/>
    <mergeCell ref="B377:B378"/>
    <mergeCell ref="C377:C378"/>
    <mergeCell ref="A379:A380"/>
    <mergeCell ref="B379:B380"/>
    <mergeCell ref="C379:C380"/>
    <mergeCell ref="A357:A358"/>
    <mergeCell ref="B357:B358"/>
    <mergeCell ref="C357:C358"/>
    <mergeCell ref="A359:A360"/>
    <mergeCell ref="B359:B360"/>
    <mergeCell ref="C359:C360"/>
    <mergeCell ref="A361:A362"/>
    <mergeCell ref="B361:B362"/>
    <mergeCell ref="C361:C362"/>
    <mergeCell ref="A363:A364"/>
    <mergeCell ref="B363:B364"/>
    <mergeCell ref="C363:C364"/>
    <mergeCell ref="A365:A366"/>
    <mergeCell ref="B365:B366"/>
    <mergeCell ref="C365:C366"/>
    <mergeCell ref="A367:A368"/>
    <mergeCell ref="B367:B368"/>
    <mergeCell ref="C367:C368"/>
    <mergeCell ref="A345:A346"/>
    <mergeCell ref="B345:B346"/>
    <mergeCell ref="C345:C346"/>
    <mergeCell ref="A347:A348"/>
    <mergeCell ref="B347:B348"/>
    <mergeCell ref="C347:C348"/>
    <mergeCell ref="A349:A350"/>
    <mergeCell ref="B349:B350"/>
    <mergeCell ref="C349:C350"/>
    <mergeCell ref="A351:A352"/>
    <mergeCell ref="B351:B352"/>
    <mergeCell ref="C351:C352"/>
    <mergeCell ref="A353:A354"/>
    <mergeCell ref="B353:B354"/>
    <mergeCell ref="C353:C354"/>
    <mergeCell ref="A355:A356"/>
    <mergeCell ref="B355:B356"/>
    <mergeCell ref="C355:C356"/>
    <mergeCell ref="A333:A334"/>
    <mergeCell ref="B333:B334"/>
    <mergeCell ref="C333:C334"/>
    <mergeCell ref="A335:A336"/>
    <mergeCell ref="B335:B336"/>
    <mergeCell ref="C335:C336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320:A321"/>
    <mergeCell ref="B320:B321"/>
    <mergeCell ref="C320:C321"/>
    <mergeCell ref="A322:A323"/>
    <mergeCell ref="B322:B323"/>
    <mergeCell ref="C322:C323"/>
    <mergeCell ref="A324:A325"/>
    <mergeCell ref="B324:B325"/>
    <mergeCell ref="C324:C325"/>
    <mergeCell ref="A326:A327"/>
    <mergeCell ref="B326:B327"/>
    <mergeCell ref="C326:C327"/>
    <mergeCell ref="A329:A330"/>
    <mergeCell ref="B329:B330"/>
    <mergeCell ref="C329:C330"/>
    <mergeCell ref="A331:A332"/>
    <mergeCell ref="B331:B332"/>
    <mergeCell ref="C331:C332"/>
    <mergeCell ref="A308:A309"/>
    <mergeCell ref="B308:B309"/>
    <mergeCell ref="C308:C309"/>
    <mergeCell ref="A310:A311"/>
    <mergeCell ref="B310:B311"/>
    <mergeCell ref="C310:C311"/>
    <mergeCell ref="A312:A313"/>
    <mergeCell ref="B312:B313"/>
    <mergeCell ref="C312:C313"/>
    <mergeCell ref="A314:A315"/>
    <mergeCell ref="B314:B315"/>
    <mergeCell ref="C314:C315"/>
    <mergeCell ref="A316:A317"/>
    <mergeCell ref="B316:B317"/>
    <mergeCell ref="C316:C317"/>
    <mergeCell ref="A318:A319"/>
    <mergeCell ref="B318:B319"/>
    <mergeCell ref="C318:C319"/>
    <mergeCell ref="A296:A297"/>
    <mergeCell ref="B296:B297"/>
    <mergeCell ref="C296:C297"/>
    <mergeCell ref="A298:A299"/>
    <mergeCell ref="B298:B299"/>
    <mergeCell ref="C298:C299"/>
    <mergeCell ref="A300:A301"/>
    <mergeCell ref="B300:B301"/>
    <mergeCell ref="C300:C301"/>
    <mergeCell ref="A302:A303"/>
    <mergeCell ref="B302:B303"/>
    <mergeCell ref="C302:C303"/>
    <mergeCell ref="A304:A305"/>
    <mergeCell ref="B304:B305"/>
    <mergeCell ref="C304:C305"/>
    <mergeCell ref="A306:A307"/>
    <mergeCell ref="B306:B307"/>
    <mergeCell ref="C306:C307"/>
    <mergeCell ref="A284:A285"/>
    <mergeCell ref="B284:B285"/>
    <mergeCell ref="C284:C285"/>
    <mergeCell ref="A286:A287"/>
    <mergeCell ref="B286:B287"/>
    <mergeCell ref="C286:C287"/>
    <mergeCell ref="A288:A289"/>
    <mergeCell ref="B288:B289"/>
    <mergeCell ref="C288:C289"/>
    <mergeCell ref="A290:A291"/>
    <mergeCell ref="B290:B291"/>
    <mergeCell ref="C290:C291"/>
    <mergeCell ref="A292:A293"/>
    <mergeCell ref="B292:B293"/>
    <mergeCell ref="C292:C293"/>
    <mergeCell ref="A294:A295"/>
    <mergeCell ref="B294:B295"/>
    <mergeCell ref="C294:C295"/>
    <mergeCell ref="A272:A273"/>
    <mergeCell ref="B272:B273"/>
    <mergeCell ref="C272:C273"/>
    <mergeCell ref="A274:A275"/>
    <mergeCell ref="B274:B275"/>
    <mergeCell ref="C274:C275"/>
    <mergeCell ref="A276:A277"/>
    <mergeCell ref="B276:B277"/>
    <mergeCell ref="C276:C277"/>
    <mergeCell ref="A278:A279"/>
    <mergeCell ref="B278:B279"/>
    <mergeCell ref="C278:C279"/>
    <mergeCell ref="A280:A281"/>
    <mergeCell ref="B280:B281"/>
    <mergeCell ref="C280:C281"/>
    <mergeCell ref="A282:A283"/>
    <mergeCell ref="B282:B283"/>
    <mergeCell ref="C282:C283"/>
    <mergeCell ref="A259:A260"/>
    <mergeCell ref="B259:B260"/>
    <mergeCell ref="C259:C260"/>
    <mergeCell ref="A261:A262"/>
    <mergeCell ref="B261:B262"/>
    <mergeCell ref="C261:C262"/>
    <mergeCell ref="A263:A264"/>
    <mergeCell ref="B263:B264"/>
    <mergeCell ref="C263:C264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55:A256"/>
    <mergeCell ref="B255:B256"/>
    <mergeCell ref="C255:C256"/>
    <mergeCell ref="A257:A258"/>
    <mergeCell ref="B257:B258"/>
    <mergeCell ref="C257:C258"/>
    <mergeCell ref="A235:A236"/>
    <mergeCell ref="B235:B236"/>
    <mergeCell ref="C235:C236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23:A224"/>
    <mergeCell ref="B223:B224"/>
    <mergeCell ref="C223:C224"/>
    <mergeCell ref="A225:A226"/>
    <mergeCell ref="B225:B226"/>
    <mergeCell ref="C225:C226"/>
    <mergeCell ref="A227:A228"/>
    <mergeCell ref="B227:B228"/>
    <mergeCell ref="C227:C228"/>
    <mergeCell ref="A229:A230"/>
    <mergeCell ref="B229:B230"/>
    <mergeCell ref="C229:C230"/>
    <mergeCell ref="A231:A232"/>
    <mergeCell ref="B231:B232"/>
    <mergeCell ref="C231:C232"/>
    <mergeCell ref="A233:A234"/>
    <mergeCell ref="B233:B234"/>
    <mergeCell ref="C233:C234"/>
    <mergeCell ref="A211:A212"/>
    <mergeCell ref="B211:B212"/>
    <mergeCell ref="C211:C212"/>
    <mergeCell ref="A213:A214"/>
    <mergeCell ref="B213:B214"/>
    <mergeCell ref="C213:C214"/>
    <mergeCell ref="A215:A216"/>
    <mergeCell ref="B215:B216"/>
    <mergeCell ref="C215:C216"/>
    <mergeCell ref="A217:A218"/>
    <mergeCell ref="B217:B218"/>
    <mergeCell ref="C217:C218"/>
    <mergeCell ref="A219:A220"/>
    <mergeCell ref="B219:B220"/>
    <mergeCell ref="C219:C220"/>
    <mergeCell ref="A221:A222"/>
    <mergeCell ref="B221:B222"/>
    <mergeCell ref="C221:C222"/>
    <mergeCell ref="A198:A199"/>
    <mergeCell ref="B198:B199"/>
    <mergeCell ref="C198:C199"/>
    <mergeCell ref="A200:A201"/>
    <mergeCell ref="B200:B201"/>
    <mergeCell ref="C200:C201"/>
    <mergeCell ref="A202:A203"/>
    <mergeCell ref="B202:B203"/>
    <mergeCell ref="C202:C203"/>
    <mergeCell ref="A205:A206"/>
    <mergeCell ref="B205:B206"/>
    <mergeCell ref="C205:C206"/>
    <mergeCell ref="A207:A208"/>
    <mergeCell ref="B207:B208"/>
    <mergeCell ref="C207:C208"/>
    <mergeCell ref="A209:A210"/>
    <mergeCell ref="B209:B210"/>
    <mergeCell ref="C209:C210"/>
    <mergeCell ref="A186:A187"/>
    <mergeCell ref="B186:B187"/>
    <mergeCell ref="C186:C187"/>
    <mergeCell ref="A188:A189"/>
    <mergeCell ref="B188:B189"/>
    <mergeCell ref="C188:C189"/>
    <mergeCell ref="A190:A191"/>
    <mergeCell ref="B190:B191"/>
    <mergeCell ref="C190:C191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174:A175"/>
    <mergeCell ref="B174:B175"/>
    <mergeCell ref="C174:C175"/>
    <mergeCell ref="A176:A177"/>
    <mergeCell ref="B176:B177"/>
    <mergeCell ref="C176:C177"/>
    <mergeCell ref="A178:A179"/>
    <mergeCell ref="B178:B179"/>
    <mergeCell ref="C178:C179"/>
    <mergeCell ref="A180:A181"/>
    <mergeCell ref="B180:B181"/>
    <mergeCell ref="C180:C181"/>
    <mergeCell ref="A182:A183"/>
    <mergeCell ref="B182:B183"/>
    <mergeCell ref="C182:C183"/>
    <mergeCell ref="A184:A185"/>
    <mergeCell ref="B184:B185"/>
    <mergeCell ref="C184:C185"/>
    <mergeCell ref="A162:A163"/>
    <mergeCell ref="B162:B163"/>
    <mergeCell ref="C162:C163"/>
    <mergeCell ref="A164:A165"/>
    <mergeCell ref="B164:B165"/>
    <mergeCell ref="C164:C165"/>
    <mergeCell ref="A166:A167"/>
    <mergeCell ref="B166:B167"/>
    <mergeCell ref="C166:C167"/>
    <mergeCell ref="A168:A169"/>
    <mergeCell ref="B168:B169"/>
    <mergeCell ref="C168:C169"/>
    <mergeCell ref="A170:A171"/>
    <mergeCell ref="B170:B171"/>
    <mergeCell ref="C170:C171"/>
    <mergeCell ref="A172:A173"/>
    <mergeCell ref="B172:B173"/>
    <mergeCell ref="C172:C173"/>
    <mergeCell ref="A150:A151"/>
    <mergeCell ref="B150:B151"/>
    <mergeCell ref="C150:C151"/>
    <mergeCell ref="A152:A153"/>
    <mergeCell ref="B152:B153"/>
    <mergeCell ref="C152:C153"/>
    <mergeCell ref="A154:A155"/>
    <mergeCell ref="B154:B155"/>
    <mergeCell ref="C154:C155"/>
    <mergeCell ref="A156:A157"/>
    <mergeCell ref="B156:B157"/>
    <mergeCell ref="C156:C157"/>
    <mergeCell ref="A158:A159"/>
    <mergeCell ref="B158:B159"/>
    <mergeCell ref="C158:C159"/>
    <mergeCell ref="A160:A161"/>
    <mergeCell ref="B160:B161"/>
    <mergeCell ref="C160:C161"/>
    <mergeCell ref="A134:A135"/>
    <mergeCell ref="B134:B135"/>
    <mergeCell ref="C134:C135"/>
    <mergeCell ref="A136:A137"/>
    <mergeCell ref="B136:B137"/>
    <mergeCell ref="C136:C137"/>
    <mergeCell ref="A142:A143"/>
    <mergeCell ref="B142:B143"/>
    <mergeCell ref="C142:C143"/>
    <mergeCell ref="A144:A145"/>
    <mergeCell ref="B144:B145"/>
    <mergeCell ref="C144:C145"/>
    <mergeCell ref="A146:A147"/>
    <mergeCell ref="B146:B147"/>
    <mergeCell ref="C146:C147"/>
    <mergeCell ref="A148:A149"/>
    <mergeCell ref="B148:B149"/>
    <mergeCell ref="C148:C149"/>
    <mergeCell ref="A122:A123"/>
    <mergeCell ref="B122:B123"/>
    <mergeCell ref="C122:C123"/>
    <mergeCell ref="A124:A125"/>
    <mergeCell ref="B124:B125"/>
    <mergeCell ref="C124:C125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19"/>
    <mergeCell ref="B118:B119"/>
    <mergeCell ref="C118:C119"/>
    <mergeCell ref="A120:A121"/>
    <mergeCell ref="B120:B121"/>
    <mergeCell ref="C120:C121"/>
    <mergeCell ref="A98:A99"/>
    <mergeCell ref="B98:B99"/>
    <mergeCell ref="C98:C99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86:A87"/>
    <mergeCell ref="B86:B87"/>
    <mergeCell ref="C86:C87"/>
    <mergeCell ref="A88:A89"/>
    <mergeCell ref="B88:B89"/>
    <mergeCell ref="C88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2:A83"/>
    <mergeCell ref="B82:B83"/>
    <mergeCell ref="C82:C83"/>
    <mergeCell ref="A84:A85"/>
    <mergeCell ref="B84:B85"/>
    <mergeCell ref="C84:C85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15:B15"/>
    <mergeCell ref="A16:D16"/>
    <mergeCell ref="A17:A18"/>
    <mergeCell ref="B17:B18"/>
    <mergeCell ref="A1:D1"/>
    <mergeCell ref="A10:D10"/>
    <mergeCell ref="A11:D11"/>
    <mergeCell ref="A12:D12"/>
    <mergeCell ref="A13:D13"/>
    <mergeCell ref="A14:B14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1"/>
  <sheetViews>
    <sheetView topLeftCell="A106" workbookViewId="0">
      <selection activeCell="Q1" sqref="Q1:Q1048576"/>
    </sheetView>
  </sheetViews>
  <sheetFormatPr defaultRowHeight="15" x14ac:dyDescent="0.25"/>
  <cols>
    <col min="1" max="1" width="23.1640625" style="162" customWidth="1"/>
    <col min="2" max="2" width="11.5" style="162" customWidth="1"/>
    <col min="3" max="3" width="13.1640625" style="163" customWidth="1"/>
    <col min="4" max="4" width="18.1640625" style="162" customWidth="1"/>
    <col min="5" max="5" width="9.33203125" style="162"/>
    <col min="6" max="6" width="9.33203125" style="163"/>
    <col min="7" max="7" width="14.33203125" style="162" customWidth="1"/>
    <col min="8" max="8" width="9.33203125" style="162"/>
    <col min="9" max="9" width="9.33203125" style="163"/>
    <col min="10" max="10" width="15.33203125" style="162" customWidth="1"/>
    <col min="11" max="11" width="9.33203125" style="162"/>
    <col min="12" max="12" width="9.33203125" style="163"/>
    <col min="13" max="13" width="14.6640625" style="162" customWidth="1"/>
    <col min="14" max="14" width="9.33203125" style="162"/>
    <col min="15" max="15" width="9.33203125" style="163"/>
    <col min="16" max="16384" width="9.33203125" style="162"/>
  </cols>
  <sheetData>
    <row r="1" spans="1:4" x14ac:dyDescent="0.25">
      <c r="A1" s="234" t="s">
        <v>75</v>
      </c>
      <c r="B1" s="234"/>
      <c r="C1" s="234"/>
      <c r="D1" s="234"/>
    </row>
    <row r="10" spans="1:4" x14ac:dyDescent="0.25">
      <c r="A10" s="234" t="s">
        <v>1914</v>
      </c>
      <c r="B10" s="234"/>
      <c r="C10" s="234"/>
      <c r="D10" s="234"/>
    </row>
    <row r="11" spans="1:4" x14ac:dyDescent="0.25">
      <c r="A11" s="234" t="s">
        <v>75</v>
      </c>
      <c r="B11" s="234"/>
      <c r="C11" s="234"/>
      <c r="D11" s="234"/>
    </row>
    <row r="12" spans="1:4" x14ac:dyDescent="0.25">
      <c r="A12" s="231" t="s">
        <v>75</v>
      </c>
      <c r="B12" s="231"/>
      <c r="C12" s="231"/>
      <c r="D12" s="231"/>
    </row>
    <row r="13" spans="1:4" ht="18" x14ac:dyDescent="0.25">
      <c r="A13" s="235" t="s">
        <v>1913</v>
      </c>
      <c r="B13" s="235"/>
      <c r="C13" s="235"/>
      <c r="D13" s="235"/>
    </row>
    <row r="14" spans="1:4" ht="15.75" x14ac:dyDescent="0.25">
      <c r="A14" s="229" t="s">
        <v>1912</v>
      </c>
      <c r="B14" s="230"/>
      <c r="C14" s="180"/>
    </row>
    <row r="15" spans="1:4" ht="15.75" x14ac:dyDescent="0.25">
      <c r="A15" s="229" t="s">
        <v>1910</v>
      </c>
      <c r="B15" s="230"/>
      <c r="C15" s="180"/>
    </row>
    <row r="16" spans="1:4" x14ac:dyDescent="0.25">
      <c r="A16" s="231" t="s">
        <v>1908</v>
      </c>
      <c r="B16" s="231"/>
      <c r="C16" s="231"/>
      <c r="D16" s="231"/>
    </row>
    <row r="17" spans="1:16" x14ac:dyDescent="0.25">
      <c r="A17" s="232" t="s">
        <v>1907</v>
      </c>
      <c r="B17" s="232" t="s">
        <v>79</v>
      </c>
      <c r="C17" s="178"/>
    </row>
    <row r="18" spans="1:16" ht="30" x14ac:dyDescent="0.25">
      <c r="A18" s="233"/>
      <c r="B18" s="233"/>
      <c r="C18" s="164" t="s">
        <v>1915</v>
      </c>
    </row>
    <row r="19" spans="1:16" ht="15.75" x14ac:dyDescent="0.25">
      <c r="A19" s="236" t="s">
        <v>1906</v>
      </c>
      <c r="B19" s="238">
        <v>0</v>
      </c>
      <c r="C19" s="170">
        <v>7.0000000000000007E-2</v>
      </c>
      <c r="D19" s="236" t="s">
        <v>1905</v>
      </c>
      <c r="E19" s="238">
        <v>0</v>
      </c>
      <c r="F19" s="170">
        <v>7.0000000000000007E-2</v>
      </c>
      <c r="G19" s="236" t="s">
        <v>1176</v>
      </c>
      <c r="H19" s="238">
        <v>0</v>
      </c>
      <c r="I19" s="170">
        <v>0.1</v>
      </c>
      <c r="J19" s="236" t="s">
        <v>810</v>
      </c>
      <c r="K19" s="238">
        <v>0.57999999999999996</v>
      </c>
      <c r="L19" s="170">
        <v>0.05</v>
      </c>
      <c r="M19" s="236" t="s">
        <v>445</v>
      </c>
      <c r="N19" s="238">
        <v>0.57999999999999996</v>
      </c>
      <c r="O19" s="170">
        <v>0.09</v>
      </c>
      <c r="P19" s="166">
        <f t="shared" ref="P19:P50" si="0">(C19+F19+I19+L19+O19)/5</f>
        <v>7.5999999999999998E-2</v>
      </c>
    </row>
    <row r="20" spans="1:16" ht="15" customHeight="1" x14ac:dyDescent="0.25">
      <c r="A20" s="237"/>
      <c r="B20" s="239"/>
      <c r="C20" s="177"/>
      <c r="D20" s="237"/>
      <c r="E20" s="239"/>
      <c r="F20" s="177"/>
      <c r="G20" s="237"/>
      <c r="H20" s="239"/>
      <c r="I20" s="177"/>
      <c r="J20" s="237"/>
      <c r="K20" s="239"/>
      <c r="L20" s="177"/>
      <c r="M20" s="237"/>
      <c r="N20" s="239"/>
      <c r="O20" s="177"/>
      <c r="P20" s="166">
        <f t="shared" si="0"/>
        <v>0</v>
      </c>
    </row>
    <row r="21" spans="1:16" ht="15.75" x14ac:dyDescent="0.25">
      <c r="A21" s="236" t="s">
        <v>1904</v>
      </c>
      <c r="B21" s="238">
        <v>0</v>
      </c>
      <c r="C21" s="170">
        <v>0.11</v>
      </c>
      <c r="D21" s="236" t="s">
        <v>1903</v>
      </c>
      <c r="E21" s="238">
        <v>0</v>
      </c>
      <c r="F21" s="170">
        <v>0.04</v>
      </c>
      <c r="G21" s="236" t="s">
        <v>1175</v>
      </c>
      <c r="H21" s="238">
        <v>0</v>
      </c>
      <c r="I21" s="170">
        <v>0.11</v>
      </c>
      <c r="J21" s="236" t="s">
        <v>809</v>
      </c>
      <c r="K21" s="238">
        <v>0.57999999999999996</v>
      </c>
      <c r="L21" s="170">
        <v>0.11</v>
      </c>
      <c r="M21" s="236" t="s">
        <v>444</v>
      </c>
      <c r="N21" s="238">
        <v>0.57999999999999996</v>
      </c>
      <c r="O21" s="170">
        <v>0.1</v>
      </c>
      <c r="P21" s="166">
        <f t="shared" si="0"/>
        <v>9.4E-2</v>
      </c>
    </row>
    <row r="22" spans="1:16" ht="15" customHeight="1" x14ac:dyDescent="0.25">
      <c r="A22" s="237"/>
      <c r="B22" s="239"/>
      <c r="C22" s="177"/>
      <c r="D22" s="237"/>
      <c r="E22" s="239"/>
      <c r="F22" s="177"/>
      <c r="G22" s="237"/>
      <c r="H22" s="239"/>
      <c r="I22" s="177"/>
      <c r="J22" s="237"/>
      <c r="K22" s="239"/>
      <c r="L22" s="177"/>
      <c r="M22" s="237"/>
      <c r="N22" s="239"/>
      <c r="O22" s="177"/>
      <c r="P22" s="166">
        <f t="shared" si="0"/>
        <v>0</v>
      </c>
    </row>
    <row r="23" spans="1:16" ht="15.75" x14ac:dyDescent="0.25">
      <c r="A23" s="236" t="s">
        <v>1902</v>
      </c>
      <c r="B23" s="238">
        <v>0</v>
      </c>
      <c r="C23" s="170">
        <v>0.09</v>
      </c>
      <c r="D23" s="236" t="s">
        <v>1901</v>
      </c>
      <c r="E23" s="238">
        <v>0</v>
      </c>
      <c r="F23" s="170">
        <v>0.04</v>
      </c>
      <c r="G23" s="236" t="s">
        <v>1174</v>
      </c>
      <c r="H23" s="238">
        <v>0</v>
      </c>
      <c r="I23" s="170">
        <v>0.1</v>
      </c>
      <c r="J23" s="236" t="s">
        <v>808</v>
      </c>
      <c r="K23" s="238">
        <v>0.57999999999999996</v>
      </c>
      <c r="L23" s="170">
        <v>0.1</v>
      </c>
      <c r="M23" s="236" t="s">
        <v>443</v>
      </c>
      <c r="N23" s="238">
        <v>0.57999999999999996</v>
      </c>
      <c r="O23" s="170">
        <v>0.08</v>
      </c>
      <c r="P23" s="166">
        <f t="shared" si="0"/>
        <v>8.2000000000000003E-2</v>
      </c>
    </row>
    <row r="24" spans="1:16" ht="15" customHeight="1" x14ac:dyDescent="0.25">
      <c r="A24" s="237"/>
      <c r="B24" s="239"/>
      <c r="C24" s="177"/>
      <c r="D24" s="237"/>
      <c r="E24" s="239"/>
      <c r="F24" s="177"/>
      <c r="G24" s="237"/>
      <c r="H24" s="239"/>
      <c r="I24" s="177"/>
      <c r="J24" s="237"/>
      <c r="K24" s="239"/>
      <c r="L24" s="177"/>
      <c r="M24" s="237"/>
      <c r="N24" s="239"/>
      <c r="O24" s="177"/>
      <c r="P24" s="166">
        <f t="shared" si="0"/>
        <v>0</v>
      </c>
    </row>
    <row r="25" spans="1:16" ht="15.75" x14ac:dyDescent="0.25">
      <c r="A25" s="236" t="s">
        <v>1900</v>
      </c>
      <c r="B25" s="238">
        <v>0</v>
      </c>
      <c r="C25" s="170">
        <v>0.09</v>
      </c>
      <c r="D25" s="236" t="s">
        <v>1899</v>
      </c>
      <c r="E25" s="238">
        <v>0</v>
      </c>
      <c r="F25" s="170">
        <v>0.08</v>
      </c>
      <c r="G25" s="236" t="s">
        <v>1173</v>
      </c>
      <c r="H25" s="238">
        <v>0</v>
      </c>
      <c r="I25" s="170">
        <v>0.12</v>
      </c>
      <c r="J25" s="236" t="s">
        <v>807</v>
      </c>
      <c r="K25" s="238">
        <v>0.57999999999999996</v>
      </c>
      <c r="L25" s="170">
        <v>0.1</v>
      </c>
      <c r="M25" s="236" t="s">
        <v>442</v>
      </c>
      <c r="N25" s="238">
        <v>0.57999999999999996</v>
      </c>
      <c r="O25" s="170">
        <v>7.0000000000000007E-2</v>
      </c>
      <c r="P25" s="166">
        <f t="shared" si="0"/>
        <v>9.1999999999999998E-2</v>
      </c>
    </row>
    <row r="26" spans="1:16" ht="15" customHeight="1" x14ac:dyDescent="0.25">
      <c r="A26" s="237"/>
      <c r="B26" s="239"/>
      <c r="C26" s="177"/>
      <c r="D26" s="237"/>
      <c r="E26" s="239"/>
      <c r="F26" s="177"/>
      <c r="G26" s="237"/>
      <c r="H26" s="239"/>
      <c r="I26" s="177"/>
      <c r="J26" s="237"/>
      <c r="K26" s="239"/>
      <c r="L26" s="177"/>
      <c r="M26" s="237"/>
      <c r="N26" s="239"/>
      <c r="O26" s="177"/>
      <c r="P26" s="166">
        <f t="shared" si="0"/>
        <v>0</v>
      </c>
    </row>
    <row r="27" spans="1:16" ht="15.75" x14ac:dyDescent="0.25">
      <c r="A27" s="236" t="s">
        <v>1898</v>
      </c>
      <c r="B27" s="238">
        <v>0</v>
      </c>
      <c r="C27" s="170">
        <v>0.09</v>
      </c>
      <c r="D27" s="236" t="s">
        <v>1897</v>
      </c>
      <c r="E27" s="238">
        <v>0</v>
      </c>
      <c r="F27" s="170">
        <v>7.0000000000000007E-2</v>
      </c>
      <c r="G27" s="236" t="s">
        <v>1172</v>
      </c>
      <c r="H27" s="238">
        <v>0</v>
      </c>
      <c r="I27" s="170">
        <v>0.12</v>
      </c>
      <c r="J27" s="236" t="s">
        <v>806</v>
      </c>
      <c r="K27" s="238">
        <v>0.57999999999999996</v>
      </c>
      <c r="L27" s="170">
        <v>0.08</v>
      </c>
      <c r="M27" s="236" t="s">
        <v>441</v>
      </c>
      <c r="N27" s="238">
        <v>0.57999999999999996</v>
      </c>
      <c r="O27" s="170">
        <v>0.11</v>
      </c>
      <c r="P27" s="166">
        <f t="shared" si="0"/>
        <v>9.4E-2</v>
      </c>
    </row>
    <row r="28" spans="1:16" ht="15" customHeight="1" x14ac:dyDescent="0.25">
      <c r="A28" s="237"/>
      <c r="B28" s="239"/>
      <c r="C28" s="177"/>
      <c r="D28" s="237"/>
      <c r="E28" s="239"/>
      <c r="F28" s="177"/>
      <c r="G28" s="237"/>
      <c r="H28" s="239"/>
      <c r="I28" s="177"/>
      <c r="J28" s="237"/>
      <c r="K28" s="239"/>
      <c r="L28" s="177"/>
      <c r="M28" s="237"/>
      <c r="N28" s="239"/>
      <c r="O28" s="177"/>
      <c r="P28" s="166">
        <f t="shared" si="0"/>
        <v>0</v>
      </c>
    </row>
    <row r="29" spans="1:16" ht="15.75" x14ac:dyDescent="0.25">
      <c r="A29" s="236" t="s">
        <v>1896</v>
      </c>
      <c r="B29" s="238">
        <v>0</v>
      </c>
      <c r="C29" s="170">
        <v>0.09</v>
      </c>
      <c r="D29" s="236" t="s">
        <v>1895</v>
      </c>
      <c r="E29" s="238">
        <v>0</v>
      </c>
      <c r="F29" s="170">
        <v>0.06</v>
      </c>
      <c r="G29" s="236" t="s">
        <v>1171</v>
      </c>
      <c r="H29" s="238">
        <v>0</v>
      </c>
      <c r="I29" s="170">
        <v>0.1</v>
      </c>
      <c r="J29" s="236" t="s">
        <v>805</v>
      </c>
      <c r="K29" s="238">
        <v>0.57999999999999996</v>
      </c>
      <c r="L29" s="170">
        <v>0.05</v>
      </c>
      <c r="M29" s="236" t="s">
        <v>440</v>
      </c>
      <c r="N29" s="238">
        <v>0.57999999999999996</v>
      </c>
      <c r="O29" s="170">
        <v>0.12</v>
      </c>
      <c r="P29" s="166">
        <f t="shared" si="0"/>
        <v>8.3999999999999991E-2</v>
      </c>
    </row>
    <row r="30" spans="1:16" ht="15" customHeight="1" x14ac:dyDescent="0.25">
      <c r="A30" s="237"/>
      <c r="B30" s="239"/>
      <c r="C30" s="177"/>
      <c r="D30" s="237"/>
      <c r="E30" s="239"/>
      <c r="F30" s="177"/>
      <c r="G30" s="237"/>
      <c r="H30" s="239"/>
      <c r="I30" s="177"/>
      <c r="J30" s="237"/>
      <c r="K30" s="239"/>
      <c r="L30" s="177"/>
      <c r="M30" s="237"/>
      <c r="N30" s="239"/>
      <c r="O30" s="177"/>
      <c r="P30" s="166">
        <f t="shared" si="0"/>
        <v>0</v>
      </c>
    </row>
    <row r="31" spans="1:16" ht="15.75" x14ac:dyDescent="0.25">
      <c r="A31" s="236" t="s">
        <v>1894</v>
      </c>
      <c r="B31" s="238">
        <v>0</v>
      </c>
      <c r="C31" s="170">
        <v>0.09</v>
      </c>
      <c r="D31" s="236" t="s">
        <v>1893</v>
      </c>
      <c r="E31" s="238">
        <v>0</v>
      </c>
      <c r="F31" s="170">
        <v>7.0000000000000007E-2</v>
      </c>
      <c r="G31" s="236" t="s">
        <v>1170</v>
      </c>
      <c r="H31" s="238">
        <v>0</v>
      </c>
      <c r="I31" s="170">
        <v>7.0000000000000007E-2</v>
      </c>
      <c r="J31" s="236" t="s">
        <v>804</v>
      </c>
      <c r="K31" s="238">
        <v>0.57999999999999996</v>
      </c>
      <c r="L31" s="170">
        <v>0.11</v>
      </c>
      <c r="M31" s="236" t="s">
        <v>439</v>
      </c>
      <c r="N31" s="238">
        <v>0.57999999999999996</v>
      </c>
      <c r="O31" s="170">
        <v>7.0000000000000007E-2</v>
      </c>
      <c r="P31" s="166">
        <f t="shared" si="0"/>
        <v>8.2000000000000003E-2</v>
      </c>
    </row>
    <row r="32" spans="1:16" ht="15" customHeight="1" x14ac:dyDescent="0.25">
      <c r="A32" s="237"/>
      <c r="B32" s="239"/>
      <c r="C32" s="177"/>
      <c r="D32" s="237"/>
      <c r="E32" s="239"/>
      <c r="F32" s="177"/>
      <c r="G32" s="237"/>
      <c r="H32" s="239"/>
      <c r="I32" s="177"/>
      <c r="J32" s="237"/>
      <c r="K32" s="239"/>
      <c r="L32" s="177"/>
      <c r="M32" s="237"/>
      <c r="N32" s="239"/>
      <c r="O32" s="177"/>
      <c r="P32" s="166">
        <f t="shared" si="0"/>
        <v>0</v>
      </c>
    </row>
    <row r="33" spans="1:16" ht="15.75" x14ac:dyDescent="0.25">
      <c r="A33" s="236" t="s">
        <v>1892</v>
      </c>
      <c r="B33" s="238">
        <v>0</v>
      </c>
      <c r="C33" s="170">
        <v>0.09</v>
      </c>
      <c r="D33" s="236" t="s">
        <v>1891</v>
      </c>
      <c r="E33" s="238">
        <v>0</v>
      </c>
      <c r="F33" s="170">
        <v>0.05</v>
      </c>
      <c r="G33" s="236" t="s">
        <v>1169</v>
      </c>
      <c r="H33" s="238">
        <v>0</v>
      </c>
      <c r="I33" s="170">
        <v>0.18</v>
      </c>
      <c r="J33" s="236" t="s">
        <v>803</v>
      </c>
      <c r="K33" s="238">
        <v>0.57999999999999996</v>
      </c>
      <c r="L33" s="170">
        <v>0.09</v>
      </c>
      <c r="M33" s="236" t="s">
        <v>438</v>
      </c>
      <c r="N33" s="238">
        <v>0.57999999999999996</v>
      </c>
      <c r="O33" s="170">
        <v>0.08</v>
      </c>
      <c r="P33" s="166">
        <f t="shared" si="0"/>
        <v>9.8000000000000004E-2</v>
      </c>
    </row>
    <row r="34" spans="1:16" ht="15" customHeight="1" x14ac:dyDescent="0.25">
      <c r="A34" s="237"/>
      <c r="B34" s="239"/>
      <c r="C34" s="177"/>
      <c r="D34" s="237"/>
      <c r="E34" s="239"/>
      <c r="F34" s="177"/>
      <c r="G34" s="237"/>
      <c r="H34" s="239"/>
      <c r="I34" s="177"/>
      <c r="J34" s="237"/>
      <c r="K34" s="239"/>
      <c r="L34" s="177"/>
      <c r="M34" s="237"/>
      <c r="N34" s="239"/>
      <c r="O34" s="177"/>
      <c r="P34" s="166">
        <f t="shared" si="0"/>
        <v>0</v>
      </c>
    </row>
    <row r="35" spans="1:16" ht="15.75" x14ac:dyDescent="0.25">
      <c r="A35" s="236" t="s">
        <v>1890</v>
      </c>
      <c r="B35" s="238">
        <v>0</v>
      </c>
      <c r="C35" s="170">
        <v>0.08</v>
      </c>
      <c r="D35" s="236" t="s">
        <v>1889</v>
      </c>
      <c r="E35" s="238">
        <v>0</v>
      </c>
      <c r="F35" s="170">
        <v>7.0000000000000007E-2</v>
      </c>
      <c r="G35" s="236" t="s">
        <v>1168</v>
      </c>
      <c r="H35" s="238">
        <v>0</v>
      </c>
      <c r="I35" s="170">
        <v>0.11</v>
      </c>
      <c r="J35" s="236" t="s">
        <v>802</v>
      </c>
      <c r="K35" s="238">
        <v>0.57999999999999996</v>
      </c>
      <c r="L35" s="170">
        <v>7.0000000000000007E-2</v>
      </c>
      <c r="M35" s="236" t="s">
        <v>437</v>
      </c>
      <c r="N35" s="238">
        <v>0.57999999999999996</v>
      </c>
      <c r="O35" s="170">
        <v>0.06</v>
      </c>
      <c r="P35" s="166">
        <f t="shared" si="0"/>
        <v>7.8E-2</v>
      </c>
    </row>
    <row r="36" spans="1:16" ht="15" customHeight="1" x14ac:dyDescent="0.25">
      <c r="A36" s="237"/>
      <c r="B36" s="239"/>
      <c r="C36" s="177"/>
      <c r="D36" s="237"/>
      <c r="E36" s="239"/>
      <c r="F36" s="177"/>
      <c r="G36" s="237"/>
      <c r="H36" s="239"/>
      <c r="I36" s="177"/>
      <c r="J36" s="237"/>
      <c r="K36" s="239"/>
      <c r="L36" s="177"/>
      <c r="M36" s="237"/>
      <c r="N36" s="239"/>
      <c r="O36" s="177"/>
      <c r="P36" s="166">
        <f t="shared" si="0"/>
        <v>0</v>
      </c>
    </row>
    <row r="37" spans="1:16" ht="15.75" x14ac:dyDescent="0.25">
      <c r="A37" s="236" t="s">
        <v>1888</v>
      </c>
      <c r="B37" s="238">
        <v>0</v>
      </c>
      <c r="C37" s="170">
        <v>0.09</v>
      </c>
      <c r="D37" s="236" t="s">
        <v>1887</v>
      </c>
      <c r="E37" s="238">
        <v>0</v>
      </c>
      <c r="F37" s="170">
        <v>7.0000000000000007E-2</v>
      </c>
      <c r="G37" s="236" t="s">
        <v>1167</v>
      </c>
      <c r="H37" s="238">
        <v>0</v>
      </c>
      <c r="I37" s="170">
        <v>0.1</v>
      </c>
      <c r="J37" s="236" t="s">
        <v>801</v>
      </c>
      <c r="K37" s="238">
        <v>0.57999999999999996</v>
      </c>
      <c r="L37" s="170">
        <v>0.05</v>
      </c>
      <c r="M37" s="236" t="s">
        <v>436</v>
      </c>
      <c r="N37" s="238">
        <v>0.57999999999999996</v>
      </c>
      <c r="O37" s="170">
        <v>0.08</v>
      </c>
      <c r="P37" s="166">
        <f t="shared" si="0"/>
        <v>7.8E-2</v>
      </c>
    </row>
    <row r="38" spans="1:16" ht="15" customHeight="1" x14ac:dyDescent="0.25">
      <c r="A38" s="237"/>
      <c r="B38" s="239"/>
      <c r="C38" s="177"/>
      <c r="D38" s="237"/>
      <c r="E38" s="239"/>
      <c r="F38" s="177"/>
      <c r="G38" s="237"/>
      <c r="H38" s="239"/>
      <c r="I38" s="177"/>
      <c r="J38" s="237"/>
      <c r="K38" s="239"/>
      <c r="L38" s="177"/>
      <c r="M38" s="237"/>
      <c r="N38" s="239"/>
      <c r="O38" s="177"/>
      <c r="P38" s="166">
        <f t="shared" si="0"/>
        <v>0</v>
      </c>
    </row>
    <row r="39" spans="1:16" ht="15.75" x14ac:dyDescent="0.25">
      <c r="A39" s="236" t="s">
        <v>1886</v>
      </c>
      <c r="B39" s="238">
        <v>0</v>
      </c>
      <c r="C39" s="170">
        <v>0.1</v>
      </c>
      <c r="D39" s="236" t="s">
        <v>1885</v>
      </c>
      <c r="E39" s="238">
        <v>0</v>
      </c>
      <c r="F39" s="170">
        <v>0.06</v>
      </c>
      <c r="G39" s="236" t="s">
        <v>1166</v>
      </c>
      <c r="H39" s="238">
        <v>0</v>
      </c>
      <c r="I39" s="170">
        <v>0.05</v>
      </c>
      <c r="J39" s="236" t="s">
        <v>800</v>
      </c>
      <c r="K39" s="238">
        <v>0.57999999999999996</v>
      </c>
      <c r="L39" s="170">
        <v>0.08</v>
      </c>
      <c r="M39" s="236" t="s">
        <v>435</v>
      </c>
      <c r="N39" s="238">
        <v>0.57999999999999996</v>
      </c>
      <c r="O39" s="170">
        <v>0.09</v>
      </c>
      <c r="P39" s="166">
        <f t="shared" si="0"/>
        <v>7.5999999999999998E-2</v>
      </c>
    </row>
    <row r="40" spans="1:16" ht="15" customHeight="1" x14ac:dyDescent="0.25">
      <c r="A40" s="237"/>
      <c r="B40" s="239"/>
      <c r="C40" s="177"/>
      <c r="D40" s="237"/>
      <c r="E40" s="239"/>
      <c r="F40" s="177"/>
      <c r="G40" s="237"/>
      <c r="H40" s="239"/>
      <c r="I40" s="177"/>
      <c r="J40" s="237"/>
      <c r="K40" s="239"/>
      <c r="L40" s="177"/>
      <c r="M40" s="237"/>
      <c r="N40" s="239"/>
      <c r="O40" s="177"/>
      <c r="P40" s="166">
        <f t="shared" si="0"/>
        <v>0</v>
      </c>
    </row>
    <row r="41" spans="1:16" ht="15.75" x14ac:dyDescent="0.25">
      <c r="A41" s="236" t="s">
        <v>1884</v>
      </c>
      <c r="B41" s="238">
        <v>0</v>
      </c>
      <c r="C41" s="170">
        <v>0.08</v>
      </c>
      <c r="D41" s="236" t="s">
        <v>1883</v>
      </c>
      <c r="E41" s="238">
        <v>0</v>
      </c>
      <c r="F41" s="170">
        <v>0.1</v>
      </c>
      <c r="G41" s="236" t="s">
        <v>1165</v>
      </c>
      <c r="H41" s="238">
        <v>0</v>
      </c>
      <c r="I41" s="170">
        <v>0.11</v>
      </c>
      <c r="J41" s="236" t="s">
        <v>799</v>
      </c>
      <c r="K41" s="238">
        <v>0.57999999999999996</v>
      </c>
      <c r="L41" s="170">
        <v>0.08</v>
      </c>
      <c r="M41" s="236" t="s">
        <v>434</v>
      </c>
      <c r="N41" s="238">
        <v>0.57999999999999996</v>
      </c>
      <c r="O41" s="170">
        <v>0.08</v>
      </c>
      <c r="P41" s="166">
        <f t="shared" si="0"/>
        <v>0.09</v>
      </c>
    </row>
    <row r="42" spans="1:16" ht="15" customHeight="1" x14ac:dyDescent="0.25">
      <c r="A42" s="237"/>
      <c r="B42" s="239"/>
      <c r="C42" s="177"/>
      <c r="D42" s="237"/>
      <c r="E42" s="239"/>
      <c r="F42" s="177"/>
      <c r="G42" s="237"/>
      <c r="H42" s="239"/>
      <c r="I42" s="177"/>
      <c r="J42" s="237"/>
      <c r="K42" s="239"/>
      <c r="L42" s="177"/>
      <c r="M42" s="237"/>
      <c r="N42" s="239"/>
      <c r="O42" s="177"/>
      <c r="P42" s="166">
        <f t="shared" si="0"/>
        <v>0</v>
      </c>
    </row>
    <row r="43" spans="1:16" ht="15.75" x14ac:dyDescent="0.25">
      <c r="A43" s="236" t="s">
        <v>1882</v>
      </c>
      <c r="B43" s="238">
        <v>0</v>
      </c>
      <c r="C43" s="170">
        <v>0.05</v>
      </c>
      <c r="D43" s="236" t="s">
        <v>1881</v>
      </c>
      <c r="E43" s="238">
        <v>0</v>
      </c>
      <c r="F43" s="170">
        <v>0.1</v>
      </c>
      <c r="G43" s="236" t="s">
        <v>1164</v>
      </c>
      <c r="H43" s="238">
        <v>0</v>
      </c>
      <c r="I43" s="170">
        <v>0.12</v>
      </c>
      <c r="J43" s="236" t="s">
        <v>798</v>
      </c>
      <c r="K43" s="238">
        <v>0.57999999999999996</v>
      </c>
      <c r="L43" s="170">
        <v>0.08</v>
      </c>
      <c r="M43" s="236" t="s">
        <v>433</v>
      </c>
      <c r="N43" s="238">
        <v>0.57999999999999996</v>
      </c>
      <c r="O43" s="170">
        <v>0.13</v>
      </c>
      <c r="P43" s="166">
        <f t="shared" si="0"/>
        <v>9.6000000000000002E-2</v>
      </c>
    </row>
    <row r="44" spans="1:16" ht="15" customHeight="1" x14ac:dyDescent="0.25">
      <c r="A44" s="237"/>
      <c r="B44" s="239"/>
      <c r="C44" s="177"/>
      <c r="D44" s="237"/>
      <c r="E44" s="239"/>
      <c r="F44" s="177"/>
      <c r="G44" s="237"/>
      <c r="H44" s="239"/>
      <c r="I44" s="177"/>
      <c r="J44" s="237"/>
      <c r="K44" s="239"/>
      <c r="L44" s="177"/>
      <c r="M44" s="237"/>
      <c r="N44" s="239"/>
      <c r="O44" s="177"/>
      <c r="P44" s="166">
        <f t="shared" si="0"/>
        <v>0</v>
      </c>
    </row>
    <row r="45" spans="1:16" ht="15.75" x14ac:dyDescent="0.25">
      <c r="A45" s="236" t="s">
        <v>1880</v>
      </c>
      <c r="B45" s="238">
        <v>0</v>
      </c>
      <c r="C45" s="170">
        <v>0.15</v>
      </c>
      <c r="D45" s="236" t="s">
        <v>1879</v>
      </c>
      <c r="E45" s="238">
        <v>0</v>
      </c>
      <c r="F45" s="170">
        <v>0.15</v>
      </c>
      <c r="G45" s="236" t="s">
        <v>1163</v>
      </c>
      <c r="H45" s="238">
        <v>0</v>
      </c>
      <c r="I45" s="170">
        <v>0.05</v>
      </c>
      <c r="J45" s="236" t="s">
        <v>797</v>
      </c>
      <c r="K45" s="238">
        <v>0.57999999999999996</v>
      </c>
      <c r="L45" s="170">
        <v>0.12</v>
      </c>
      <c r="M45" s="236" t="s">
        <v>432</v>
      </c>
      <c r="N45" s="238">
        <v>0.57999999999999996</v>
      </c>
      <c r="O45" s="170">
        <v>0.21</v>
      </c>
      <c r="P45" s="166">
        <f t="shared" si="0"/>
        <v>0.13599999999999998</v>
      </c>
    </row>
    <row r="46" spans="1:16" ht="15" customHeight="1" x14ac:dyDescent="0.25">
      <c r="A46" s="237"/>
      <c r="B46" s="239"/>
      <c r="C46" s="177"/>
      <c r="D46" s="237"/>
      <c r="E46" s="239"/>
      <c r="F46" s="177"/>
      <c r="G46" s="237"/>
      <c r="H46" s="239"/>
      <c r="I46" s="177"/>
      <c r="J46" s="237"/>
      <c r="K46" s="239"/>
      <c r="L46" s="177"/>
      <c r="M46" s="237"/>
      <c r="N46" s="239"/>
      <c r="O46" s="177"/>
      <c r="P46" s="166">
        <f t="shared" si="0"/>
        <v>0</v>
      </c>
    </row>
    <row r="47" spans="1:16" ht="15.75" x14ac:dyDescent="0.25">
      <c r="A47" s="236" t="s">
        <v>1878</v>
      </c>
      <c r="B47" s="238">
        <v>0</v>
      </c>
      <c r="C47" s="170">
        <v>7.0000000000000007E-2</v>
      </c>
      <c r="D47" s="236" t="s">
        <v>1877</v>
      </c>
      <c r="E47" s="238">
        <v>0</v>
      </c>
      <c r="F47" s="170">
        <v>0.15</v>
      </c>
      <c r="G47" s="236" t="s">
        <v>1162</v>
      </c>
      <c r="H47" s="238">
        <v>0</v>
      </c>
      <c r="I47" s="170">
        <v>0.06</v>
      </c>
      <c r="J47" s="236" t="s">
        <v>796</v>
      </c>
      <c r="K47" s="238">
        <v>0.57999999999999996</v>
      </c>
      <c r="L47" s="170">
        <v>0.09</v>
      </c>
      <c r="M47" s="236" t="s">
        <v>431</v>
      </c>
      <c r="N47" s="238">
        <v>0.57999999999999996</v>
      </c>
      <c r="O47" s="170">
        <v>0.18</v>
      </c>
      <c r="P47" s="166">
        <f t="shared" si="0"/>
        <v>0.11000000000000001</v>
      </c>
    </row>
    <row r="48" spans="1:16" ht="15" customHeight="1" x14ac:dyDescent="0.25">
      <c r="A48" s="237"/>
      <c r="B48" s="239"/>
      <c r="C48" s="177"/>
      <c r="D48" s="237"/>
      <c r="E48" s="239"/>
      <c r="F48" s="177"/>
      <c r="G48" s="237"/>
      <c r="H48" s="239"/>
      <c r="I48" s="177"/>
      <c r="J48" s="237"/>
      <c r="K48" s="239"/>
      <c r="L48" s="177"/>
      <c r="M48" s="237"/>
      <c r="N48" s="239"/>
      <c r="O48" s="177"/>
      <c r="P48" s="166">
        <f t="shared" si="0"/>
        <v>0</v>
      </c>
    </row>
    <row r="49" spans="1:16" ht="15.75" x14ac:dyDescent="0.25">
      <c r="A49" s="236" t="s">
        <v>1876</v>
      </c>
      <c r="B49" s="238">
        <v>0</v>
      </c>
      <c r="C49" s="170">
        <v>0.08</v>
      </c>
      <c r="D49" s="236" t="s">
        <v>1875</v>
      </c>
      <c r="E49" s="238">
        <v>0</v>
      </c>
      <c r="F49" s="170">
        <v>0.11</v>
      </c>
      <c r="G49" s="236" t="s">
        <v>1161</v>
      </c>
      <c r="H49" s="238">
        <v>0</v>
      </c>
      <c r="I49" s="170">
        <v>0.03</v>
      </c>
      <c r="J49" s="236" t="s">
        <v>795</v>
      </c>
      <c r="K49" s="238">
        <v>0.57999999999999996</v>
      </c>
      <c r="L49" s="170">
        <v>0.11</v>
      </c>
      <c r="M49" s="236" t="s">
        <v>430</v>
      </c>
      <c r="N49" s="238">
        <v>0.57999999999999996</v>
      </c>
      <c r="O49" s="170">
        <v>0.2</v>
      </c>
      <c r="P49" s="166">
        <f t="shared" si="0"/>
        <v>0.10600000000000001</v>
      </c>
    </row>
    <row r="50" spans="1:16" ht="15" customHeight="1" x14ac:dyDescent="0.25">
      <c r="A50" s="237"/>
      <c r="B50" s="239"/>
      <c r="C50" s="177"/>
      <c r="D50" s="237"/>
      <c r="E50" s="239"/>
      <c r="F50" s="177"/>
      <c r="G50" s="237"/>
      <c r="H50" s="239"/>
      <c r="I50" s="177"/>
      <c r="J50" s="237"/>
      <c r="K50" s="239"/>
      <c r="L50" s="177"/>
      <c r="M50" s="237"/>
      <c r="N50" s="239"/>
      <c r="O50" s="177"/>
      <c r="P50" s="166">
        <f t="shared" si="0"/>
        <v>0</v>
      </c>
    </row>
    <row r="51" spans="1:16" ht="15.75" x14ac:dyDescent="0.25">
      <c r="A51" s="236" t="s">
        <v>1874</v>
      </c>
      <c r="B51" s="238">
        <v>0</v>
      </c>
      <c r="C51" s="170">
        <v>0.06</v>
      </c>
      <c r="D51" s="236" t="s">
        <v>1873</v>
      </c>
      <c r="E51" s="238">
        <v>0</v>
      </c>
      <c r="F51" s="170">
        <v>0.11</v>
      </c>
      <c r="G51" s="236" t="s">
        <v>1160</v>
      </c>
      <c r="H51" s="238">
        <v>0</v>
      </c>
      <c r="I51" s="170">
        <v>0.08</v>
      </c>
      <c r="J51" s="236" t="s">
        <v>794</v>
      </c>
      <c r="K51" s="238">
        <v>0.57999999999999996</v>
      </c>
      <c r="L51" s="170">
        <v>0.12</v>
      </c>
      <c r="M51" s="236" t="s">
        <v>429</v>
      </c>
      <c r="N51" s="238">
        <v>0.57999999999999996</v>
      </c>
      <c r="O51" s="170">
        <v>0.13</v>
      </c>
      <c r="P51" s="166">
        <f t="shared" ref="P51:P80" si="1">(C51+F51+I51+L51+O51)/5</f>
        <v>0.1</v>
      </c>
    </row>
    <row r="52" spans="1:16" ht="15" customHeight="1" x14ac:dyDescent="0.25">
      <c r="A52" s="237"/>
      <c r="B52" s="239"/>
      <c r="C52" s="177"/>
      <c r="D52" s="237"/>
      <c r="E52" s="239"/>
      <c r="F52" s="177"/>
      <c r="G52" s="237"/>
      <c r="H52" s="239"/>
      <c r="I52" s="177"/>
      <c r="J52" s="237"/>
      <c r="K52" s="239"/>
      <c r="L52" s="177"/>
      <c r="M52" s="237"/>
      <c r="N52" s="239"/>
      <c r="O52" s="177"/>
      <c r="P52" s="166">
        <f t="shared" si="1"/>
        <v>0</v>
      </c>
    </row>
    <row r="53" spans="1:16" ht="15.75" x14ac:dyDescent="0.25">
      <c r="A53" s="236" t="s">
        <v>1872</v>
      </c>
      <c r="B53" s="238">
        <v>0</v>
      </c>
      <c r="C53" s="170">
        <v>0.01</v>
      </c>
      <c r="D53" s="236" t="s">
        <v>1871</v>
      </c>
      <c r="E53" s="238">
        <v>0</v>
      </c>
      <c r="F53" s="170">
        <v>0.1</v>
      </c>
      <c r="G53" s="236" t="s">
        <v>1159</v>
      </c>
      <c r="H53" s="238">
        <v>0</v>
      </c>
      <c r="I53" s="170">
        <v>0.09</v>
      </c>
      <c r="J53" s="236" t="s">
        <v>793</v>
      </c>
      <c r="K53" s="238">
        <v>0.57999999999999996</v>
      </c>
      <c r="L53" s="170">
        <v>0.11</v>
      </c>
      <c r="M53" s="236" t="s">
        <v>428</v>
      </c>
      <c r="N53" s="238">
        <v>0.57999999999999996</v>
      </c>
      <c r="O53" s="170">
        <v>0.11</v>
      </c>
      <c r="P53" s="166">
        <f t="shared" si="1"/>
        <v>8.3999999999999991E-2</v>
      </c>
    </row>
    <row r="54" spans="1:16" ht="15" customHeight="1" x14ac:dyDescent="0.25">
      <c r="A54" s="237"/>
      <c r="B54" s="239"/>
      <c r="C54" s="177"/>
      <c r="D54" s="237"/>
      <c r="E54" s="239"/>
      <c r="F54" s="177"/>
      <c r="G54" s="237"/>
      <c r="H54" s="239"/>
      <c r="I54" s="177"/>
      <c r="J54" s="237"/>
      <c r="K54" s="239"/>
      <c r="L54" s="177"/>
      <c r="M54" s="237"/>
      <c r="N54" s="239"/>
      <c r="O54" s="177"/>
      <c r="P54" s="166">
        <f t="shared" si="1"/>
        <v>0</v>
      </c>
    </row>
    <row r="55" spans="1:16" ht="15.75" x14ac:dyDescent="0.25">
      <c r="A55" s="236" t="s">
        <v>1870</v>
      </c>
      <c r="B55" s="238">
        <v>0</v>
      </c>
      <c r="C55" s="170">
        <v>0.02</v>
      </c>
      <c r="D55" s="236" t="s">
        <v>1869</v>
      </c>
      <c r="E55" s="238">
        <v>0</v>
      </c>
      <c r="F55" s="170">
        <v>0.09</v>
      </c>
      <c r="G55" s="236" t="s">
        <v>1158</v>
      </c>
      <c r="H55" s="238">
        <v>0</v>
      </c>
      <c r="I55" s="170">
        <v>0.09</v>
      </c>
      <c r="J55" s="236" t="s">
        <v>792</v>
      </c>
      <c r="K55" s="238">
        <v>0.57999999999999996</v>
      </c>
      <c r="L55" s="170">
        <v>0.12</v>
      </c>
      <c r="M55" s="236" t="s">
        <v>427</v>
      </c>
      <c r="N55" s="238">
        <v>0.57999999999999996</v>
      </c>
      <c r="O55" s="170">
        <v>0.11</v>
      </c>
      <c r="P55" s="166">
        <f t="shared" si="1"/>
        <v>8.5999999999999993E-2</v>
      </c>
    </row>
    <row r="56" spans="1:16" ht="15" customHeight="1" x14ac:dyDescent="0.25">
      <c r="A56" s="237"/>
      <c r="B56" s="239"/>
      <c r="C56" s="177"/>
      <c r="D56" s="237"/>
      <c r="E56" s="239"/>
      <c r="F56" s="177"/>
      <c r="G56" s="237"/>
      <c r="H56" s="239"/>
      <c r="I56" s="177"/>
      <c r="J56" s="237"/>
      <c r="K56" s="239"/>
      <c r="L56" s="177"/>
      <c r="M56" s="237"/>
      <c r="N56" s="239"/>
      <c r="O56" s="177"/>
      <c r="P56" s="166">
        <f t="shared" si="1"/>
        <v>0</v>
      </c>
    </row>
    <row r="57" spans="1:16" ht="15.75" x14ac:dyDescent="0.25">
      <c r="A57" s="236" t="s">
        <v>1868</v>
      </c>
      <c r="B57" s="238">
        <v>0</v>
      </c>
      <c r="C57" s="170">
        <v>0.02</v>
      </c>
      <c r="D57" s="236" t="s">
        <v>1867</v>
      </c>
      <c r="E57" s="238">
        <v>0</v>
      </c>
      <c r="F57" s="170">
        <v>0.16</v>
      </c>
      <c r="G57" s="236" t="s">
        <v>1157</v>
      </c>
      <c r="H57" s="238">
        <v>0</v>
      </c>
      <c r="I57" s="170">
        <v>7.0000000000000007E-2</v>
      </c>
      <c r="J57" s="236" t="s">
        <v>791</v>
      </c>
      <c r="K57" s="238">
        <v>0.57999999999999996</v>
      </c>
      <c r="L57" s="170">
        <v>0.12</v>
      </c>
      <c r="M57" s="236" t="s">
        <v>426</v>
      </c>
      <c r="N57" s="238">
        <v>0.57999999999999996</v>
      </c>
      <c r="O57" s="170">
        <v>0.11</v>
      </c>
      <c r="P57" s="166">
        <f t="shared" si="1"/>
        <v>9.6000000000000002E-2</v>
      </c>
    </row>
    <row r="58" spans="1:16" ht="15" customHeight="1" x14ac:dyDescent="0.25">
      <c r="A58" s="237"/>
      <c r="B58" s="239"/>
      <c r="C58" s="177"/>
      <c r="D58" s="237"/>
      <c r="E58" s="239"/>
      <c r="F58" s="177"/>
      <c r="G58" s="237"/>
      <c r="H58" s="239"/>
      <c r="I58" s="177"/>
      <c r="J58" s="237"/>
      <c r="K58" s="239"/>
      <c r="L58" s="177"/>
      <c r="M58" s="237"/>
      <c r="N58" s="239"/>
      <c r="O58" s="177"/>
      <c r="P58" s="166">
        <f t="shared" si="1"/>
        <v>0</v>
      </c>
    </row>
    <row r="59" spans="1:16" ht="15.75" x14ac:dyDescent="0.25">
      <c r="A59" s="236" t="s">
        <v>1866</v>
      </c>
      <c r="B59" s="238">
        <v>0</v>
      </c>
      <c r="C59" s="170">
        <v>0.02</v>
      </c>
      <c r="D59" s="236" t="s">
        <v>1865</v>
      </c>
      <c r="E59" s="238">
        <v>0</v>
      </c>
      <c r="F59" s="170">
        <v>0.11</v>
      </c>
      <c r="G59" s="236" t="s">
        <v>1156</v>
      </c>
      <c r="H59" s="238">
        <v>0</v>
      </c>
      <c r="I59" s="170">
        <v>0.03</v>
      </c>
      <c r="J59" s="236" t="s">
        <v>790</v>
      </c>
      <c r="K59" s="238">
        <v>0.57999999999999996</v>
      </c>
      <c r="L59" s="170">
        <v>0.16</v>
      </c>
      <c r="M59" s="236" t="s">
        <v>425</v>
      </c>
      <c r="N59" s="238">
        <v>0.57999999999999996</v>
      </c>
      <c r="O59" s="170">
        <v>7.0000000000000007E-2</v>
      </c>
      <c r="P59" s="166">
        <f t="shared" si="1"/>
        <v>7.8E-2</v>
      </c>
    </row>
    <row r="60" spans="1:16" ht="15" customHeight="1" x14ac:dyDescent="0.25">
      <c r="A60" s="237"/>
      <c r="B60" s="239"/>
      <c r="C60" s="177"/>
      <c r="D60" s="237"/>
      <c r="E60" s="239"/>
      <c r="F60" s="177"/>
      <c r="G60" s="237"/>
      <c r="H60" s="239"/>
      <c r="I60" s="177"/>
      <c r="J60" s="237"/>
      <c r="K60" s="239"/>
      <c r="L60" s="177"/>
      <c r="M60" s="237"/>
      <c r="N60" s="239"/>
      <c r="O60" s="177"/>
      <c r="P60" s="166">
        <f t="shared" si="1"/>
        <v>0</v>
      </c>
    </row>
    <row r="61" spans="1:16" ht="15.75" x14ac:dyDescent="0.25">
      <c r="A61" s="236" t="s">
        <v>1864</v>
      </c>
      <c r="B61" s="238">
        <v>0</v>
      </c>
      <c r="C61" s="170">
        <v>0.03</v>
      </c>
      <c r="D61" s="236" t="s">
        <v>1863</v>
      </c>
      <c r="E61" s="238">
        <v>0</v>
      </c>
      <c r="F61" s="170">
        <v>0.1</v>
      </c>
      <c r="G61" s="236" t="s">
        <v>1155</v>
      </c>
      <c r="H61" s="238">
        <v>0</v>
      </c>
      <c r="I61" s="170">
        <v>0.06</v>
      </c>
      <c r="J61" s="236" t="s">
        <v>789</v>
      </c>
      <c r="K61" s="238">
        <v>0.57999999999999996</v>
      </c>
      <c r="L61" s="170">
        <v>0.11</v>
      </c>
      <c r="M61" s="236" t="s">
        <v>424</v>
      </c>
      <c r="N61" s="238">
        <v>0.57999999999999996</v>
      </c>
      <c r="O61" s="170">
        <v>0.12</v>
      </c>
      <c r="P61" s="166">
        <f t="shared" si="1"/>
        <v>8.3999999999999991E-2</v>
      </c>
    </row>
    <row r="62" spans="1:16" ht="15" customHeight="1" x14ac:dyDescent="0.25">
      <c r="A62" s="237"/>
      <c r="B62" s="239"/>
      <c r="C62" s="177"/>
      <c r="D62" s="237"/>
      <c r="E62" s="239"/>
      <c r="F62" s="177"/>
      <c r="G62" s="237"/>
      <c r="H62" s="239"/>
      <c r="I62" s="177"/>
      <c r="J62" s="237"/>
      <c r="K62" s="239"/>
      <c r="L62" s="177"/>
      <c r="M62" s="237"/>
      <c r="N62" s="239"/>
      <c r="O62" s="177"/>
      <c r="P62" s="166">
        <f t="shared" si="1"/>
        <v>0</v>
      </c>
    </row>
    <row r="63" spans="1:16" ht="15.75" x14ac:dyDescent="0.25">
      <c r="A63" s="236" t="s">
        <v>1862</v>
      </c>
      <c r="B63" s="238">
        <v>0</v>
      </c>
      <c r="C63" s="170">
        <v>7.0000000000000007E-2</v>
      </c>
      <c r="D63" s="236" t="s">
        <v>1861</v>
      </c>
      <c r="E63" s="238">
        <v>0</v>
      </c>
      <c r="F63" s="170">
        <v>0.15</v>
      </c>
      <c r="G63" s="236" t="s">
        <v>1154</v>
      </c>
      <c r="H63" s="238">
        <v>0</v>
      </c>
      <c r="I63" s="170">
        <v>0.01</v>
      </c>
      <c r="J63" s="236" t="s">
        <v>788</v>
      </c>
      <c r="K63" s="238">
        <v>0.57999999999999996</v>
      </c>
      <c r="L63" s="170">
        <v>0.06</v>
      </c>
      <c r="M63" s="236" t="s">
        <v>423</v>
      </c>
      <c r="N63" s="238">
        <v>0.57999999999999996</v>
      </c>
      <c r="O63" s="170">
        <v>0.09</v>
      </c>
      <c r="P63" s="166">
        <f t="shared" si="1"/>
        <v>7.5999999999999998E-2</v>
      </c>
    </row>
    <row r="64" spans="1:16" ht="15" customHeight="1" x14ac:dyDescent="0.25">
      <c r="A64" s="237"/>
      <c r="B64" s="239"/>
      <c r="C64" s="177"/>
      <c r="D64" s="237"/>
      <c r="E64" s="239"/>
      <c r="F64" s="177"/>
      <c r="G64" s="237"/>
      <c r="H64" s="239"/>
      <c r="I64" s="177"/>
      <c r="J64" s="237"/>
      <c r="K64" s="239"/>
      <c r="L64" s="177"/>
      <c r="M64" s="237"/>
      <c r="N64" s="239"/>
      <c r="O64" s="177"/>
      <c r="P64" s="166">
        <f t="shared" si="1"/>
        <v>0</v>
      </c>
    </row>
    <row r="65" spans="1:16" ht="15.75" x14ac:dyDescent="0.25">
      <c r="A65" s="236" t="s">
        <v>1860</v>
      </c>
      <c r="B65" s="238">
        <v>0</v>
      </c>
      <c r="C65" s="170">
        <v>0.08</v>
      </c>
      <c r="D65" s="236" t="s">
        <v>1859</v>
      </c>
      <c r="E65" s="238">
        <v>0</v>
      </c>
      <c r="F65" s="170">
        <v>0.11</v>
      </c>
      <c r="G65" s="236" t="s">
        <v>1153</v>
      </c>
      <c r="H65" s="238">
        <v>0</v>
      </c>
      <c r="I65" s="170">
        <v>0.12</v>
      </c>
      <c r="J65" s="236" t="s">
        <v>787</v>
      </c>
      <c r="K65" s="238">
        <v>0.57999999999999996</v>
      </c>
      <c r="L65" s="170">
        <v>0.04</v>
      </c>
      <c r="M65" s="236" t="s">
        <v>422</v>
      </c>
      <c r="N65" s="238">
        <v>0.57999999999999996</v>
      </c>
      <c r="O65" s="170">
        <v>0.06</v>
      </c>
      <c r="P65" s="166">
        <f t="shared" si="1"/>
        <v>8.199999999999999E-2</v>
      </c>
    </row>
    <row r="66" spans="1:16" ht="15" customHeight="1" x14ac:dyDescent="0.25">
      <c r="A66" s="237"/>
      <c r="B66" s="239"/>
      <c r="C66" s="177"/>
      <c r="D66" s="237"/>
      <c r="E66" s="239"/>
      <c r="F66" s="177"/>
      <c r="G66" s="237"/>
      <c r="H66" s="239"/>
      <c r="I66" s="177"/>
      <c r="J66" s="237"/>
      <c r="K66" s="239"/>
      <c r="L66" s="177"/>
      <c r="M66" s="237"/>
      <c r="N66" s="239"/>
      <c r="O66" s="177"/>
      <c r="P66" s="166">
        <f t="shared" si="1"/>
        <v>0</v>
      </c>
    </row>
    <row r="67" spans="1:16" ht="15.75" x14ac:dyDescent="0.25">
      <c r="A67" s="236" t="s">
        <v>1858</v>
      </c>
      <c r="B67" s="238">
        <v>0</v>
      </c>
      <c r="C67" s="170">
        <v>0.08</v>
      </c>
      <c r="D67" s="236" t="s">
        <v>1857</v>
      </c>
      <c r="E67" s="238">
        <v>0</v>
      </c>
      <c r="F67" s="170">
        <v>0.1</v>
      </c>
      <c r="G67" s="236" t="s">
        <v>1152</v>
      </c>
      <c r="H67" s="238">
        <v>0</v>
      </c>
      <c r="I67" s="170">
        <v>0.16</v>
      </c>
      <c r="J67" s="236" t="s">
        <v>786</v>
      </c>
      <c r="K67" s="238">
        <v>0.57999999999999996</v>
      </c>
      <c r="L67" s="170">
        <v>0.03</v>
      </c>
      <c r="M67" s="236" t="s">
        <v>421</v>
      </c>
      <c r="N67" s="238">
        <v>0.57999999999999996</v>
      </c>
      <c r="O67" s="170">
        <v>0.11</v>
      </c>
      <c r="P67" s="166">
        <f t="shared" si="1"/>
        <v>9.6000000000000002E-2</v>
      </c>
    </row>
    <row r="68" spans="1:16" ht="15" customHeight="1" x14ac:dyDescent="0.25">
      <c r="A68" s="237"/>
      <c r="B68" s="239"/>
      <c r="C68" s="177"/>
      <c r="D68" s="237"/>
      <c r="E68" s="239"/>
      <c r="F68" s="177"/>
      <c r="G68" s="237"/>
      <c r="H68" s="239"/>
      <c r="I68" s="177"/>
      <c r="J68" s="237"/>
      <c r="K68" s="239"/>
      <c r="L68" s="177"/>
      <c r="M68" s="237"/>
      <c r="N68" s="239"/>
      <c r="O68" s="177"/>
      <c r="P68" s="166">
        <f t="shared" si="1"/>
        <v>0</v>
      </c>
    </row>
    <row r="69" spans="1:16" ht="15.75" x14ac:dyDescent="0.25">
      <c r="A69" s="236" t="s">
        <v>1856</v>
      </c>
      <c r="B69" s="238">
        <v>0</v>
      </c>
      <c r="C69" s="170">
        <v>0.05</v>
      </c>
      <c r="D69" s="236" t="s">
        <v>1855</v>
      </c>
      <c r="E69" s="238">
        <v>0</v>
      </c>
      <c r="F69" s="170">
        <v>0.15</v>
      </c>
      <c r="G69" s="236" t="s">
        <v>1151</v>
      </c>
      <c r="H69" s="238">
        <v>0</v>
      </c>
      <c r="I69" s="170">
        <v>0.13</v>
      </c>
      <c r="J69" s="236" t="s">
        <v>785</v>
      </c>
      <c r="K69" s="238">
        <v>0.57999999999999996</v>
      </c>
      <c r="L69" s="170">
        <v>0.03</v>
      </c>
      <c r="M69" s="236" t="s">
        <v>420</v>
      </c>
      <c r="N69" s="238">
        <v>0.57999999999999996</v>
      </c>
      <c r="O69" s="170">
        <v>7.0000000000000007E-2</v>
      </c>
      <c r="P69" s="166">
        <f t="shared" si="1"/>
        <v>8.5999999999999993E-2</v>
      </c>
    </row>
    <row r="70" spans="1:16" ht="15" customHeight="1" x14ac:dyDescent="0.25">
      <c r="A70" s="237"/>
      <c r="B70" s="239"/>
      <c r="C70" s="177"/>
      <c r="D70" s="237"/>
      <c r="E70" s="239"/>
      <c r="F70" s="177"/>
      <c r="G70" s="237"/>
      <c r="H70" s="239"/>
      <c r="I70" s="177"/>
      <c r="J70" s="237"/>
      <c r="K70" s="239"/>
      <c r="L70" s="177"/>
      <c r="M70" s="237"/>
      <c r="N70" s="239"/>
      <c r="O70" s="177"/>
      <c r="P70" s="166">
        <f t="shared" si="1"/>
        <v>0</v>
      </c>
    </row>
    <row r="71" spans="1:16" ht="15.75" x14ac:dyDescent="0.25">
      <c r="A71" s="236" t="s">
        <v>1854</v>
      </c>
      <c r="B71" s="238">
        <v>0</v>
      </c>
      <c r="C71" s="170">
        <v>7.0000000000000007E-2</v>
      </c>
      <c r="D71" s="236" t="s">
        <v>1853</v>
      </c>
      <c r="E71" s="238">
        <v>0</v>
      </c>
      <c r="F71" s="170">
        <v>0.14000000000000001</v>
      </c>
      <c r="G71" s="236" t="s">
        <v>1150</v>
      </c>
      <c r="H71" s="238">
        <v>0</v>
      </c>
      <c r="I71" s="170">
        <v>0.17</v>
      </c>
      <c r="J71" s="236" t="s">
        <v>784</v>
      </c>
      <c r="K71" s="238">
        <v>0.57999999999999996</v>
      </c>
      <c r="L71" s="170">
        <v>0.04</v>
      </c>
      <c r="M71" s="236" t="s">
        <v>419</v>
      </c>
      <c r="N71" s="238">
        <v>0.57999999999999996</v>
      </c>
      <c r="O71" s="170">
        <v>0.09</v>
      </c>
      <c r="P71" s="166">
        <f t="shared" si="1"/>
        <v>0.10200000000000001</v>
      </c>
    </row>
    <row r="72" spans="1:16" ht="15" customHeight="1" x14ac:dyDescent="0.25">
      <c r="A72" s="237"/>
      <c r="B72" s="239"/>
      <c r="C72" s="177"/>
      <c r="D72" s="237"/>
      <c r="E72" s="239"/>
      <c r="F72" s="177"/>
      <c r="G72" s="237"/>
      <c r="H72" s="239"/>
      <c r="I72" s="177"/>
      <c r="J72" s="237"/>
      <c r="K72" s="239"/>
      <c r="L72" s="177"/>
      <c r="M72" s="237"/>
      <c r="N72" s="239"/>
      <c r="O72" s="177"/>
      <c r="P72" s="166">
        <f t="shared" si="1"/>
        <v>0</v>
      </c>
    </row>
    <row r="73" spans="1:16" ht="15.75" x14ac:dyDescent="0.25">
      <c r="A73" s="236" t="s">
        <v>1852</v>
      </c>
      <c r="B73" s="238">
        <v>0</v>
      </c>
      <c r="C73" s="170">
        <v>0.12</v>
      </c>
      <c r="D73" s="236" t="s">
        <v>1851</v>
      </c>
      <c r="E73" s="238">
        <v>0</v>
      </c>
      <c r="F73" s="170">
        <v>0.12</v>
      </c>
      <c r="G73" s="236" t="s">
        <v>1149</v>
      </c>
      <c r="H73" s="238">
        <v>0</v>
      </c>
      <c r="I73" s="170">
        <v>0.18</v>
      </c>
      <c r="J73" s="236" t="s">
        <v>783</v>
      </c>
      <c r="K73" s="238">
        <v>0.57999999999999996</v>
      </c>
      <c r="L73" s="170">
        <v>0.09</v>
      </c>
      <c r="M73" s="236" t="s">
        <v>418</v>
      </c>
      <c r="N73" s="238">
        <v>0.57999999999999996</v>
      </c>
      <c r="O73" s="170">
        <v>0.09</v>
      </c>
      <c r="P73" s="166">
        <f t="shared" si="1"/>
        <v>0.12</v>
      </c>
    </row>
    <row r="74" spans="1:16" ht="15" customHeight="1" x14ac:dyDescent="0.25">
      <c r="A74" s="237"/>
      <c r="B74" s="239"/>
      <c r="C74" s="177"/>
      <c r="D74" s="237"/>
      <c r="E74" s="239"/>
      <c r="F74" s="177"/>
      <c r="G74" s="237"/>
      <c r="H74" s="239"/>
      <c r="I74" s="177"/>
      <c r="J74" s="237"/>
      <c r="K74" s="239"/>
      <c r="L74" s="177"/>
      <c r="M74" s="237"/>
      <c r="N74" s="239"/>
      <c r="O74" s="177"/>
      <c r="P74" s="166">
        <f t="shared" si="1"/>
        <v>0</v>
      </c>
    </row>
    <row r="75" spans="1:16" ht="15.75" x14ac:dyDescent="0.25">
      <c r="A75" s="236" t="s">
        <v>1850</v>
      </c>
      <c r="B75" s="238">
        <v>0</v>
      </c>
      <c r="C75" s="170">
        <v>0.08</v>
      </c>
      <c r="D75" s="236" t="s">
        <v>1849</v>
      </c>
      <c r="E75" s="238">
        <v>0</v>
      </c>
      <c r="F75" s="170">
        <v>0.1</v>
      </c>
      <c r="G75" s="236" t="s">
        <v>1148</v>
      </c>
      <c r="H75" s="238">
        <v>0</v>
      </c>
      <c r="I75" s="170">
        <v>0.14000000000000001</v>
      </c>
      <c r="J75" s="236" t="s">
        <v>782</v>
      </c>
      <c r="K75" s="238">
        <v>0.57999999999999996</v>
      </c>
      <c r="L75" s="170">
        <v>0.08</v>
      </c>
      <c r="M75" s="236" t="s">
        <v>417</v>
      </c>
      <c r="N75" s="238">
        <v>0.57999999999999996</v>
      </c>
      <c r="O75" s="170">
        <v>0.11</v>
      </c>
      <c r="P75" s="166">
        <f t="shared" si="1"/>
        <v>0.10200000000000001</v>
      </c>
    </row>
    <row r="76" spans="1:16" ht="15" customHeight="1" x14ac:dyDescent="0.25">
      <c r="A76" s="237"/>
      <c r="B76" s="239"/>
      <c r="C76" s="177"/>
      <c r="D76" s="237"/>
      <c r="E76" s="239"/>
      <c r="F76" s="177"/>
      <c r="G76" s="237"/>
      <c r="H76" s="239"/>
      <c r="I76" s="177"/>
      <c r="J76" s="237"/>
      <c r="K76" s="239"/>
      <c r="L76" s="177"/>
      <c r="M76" s="237"/>
      <c r="N76" s="239"/>
      <c r="O76" s="177"/>
      <c r="P76" s="166">
        <f t="shared" si="1"/>
        <v>0</v>
      </c>
    </row>
    <row r="77" spans="1:16" ht="15.75" x14ac:dyDescent="0.25">
      <c r="A77" s="236" t="s">
        <v>1848</v>
      </c>
      <c r="B77" s="238">
        <v>0</v>
      </c>
      <c r="C77" s="170">
        <v>0.08</v>
      </c>
      <c r="D77" s="236" t="s">
        <v>1847</v>
      </c>
      <c r="E77" s="238">
        <v>0</v>
      </c>
      <c r="F77" s="170">
        <v>0.03</v>
      </c>
      <c r="G77" s="236" t="s">
        <v>1147</v>
      </c>
      <c r="H77" s="238">
        <v>0</v>
      </c>
      <c r="I77" s="170">
        <v>0.1</v>
      </c>
      <c r="J77" s="236" t="s">
        <v>781</v>
      </c>
      <c r="K77" s="238">
        <v>0.57999999999999996</v>
      </c>
      <c r="L77" s="170">
        <v>0.1</v>
      </c>
      <c r="M77" s="236" t="s">
        <v>416</v>
      </c>
      <c r="N77" s="238">
        <v>0.57999999999999996</v>
      </c>
      <c r="O77" s="170">
        <v>0.04</v>
      </c>
      <c r="P77" s="166">
        <f t="shared" si="1"/>
        <v>7.0000000000000007E-2</v>
      </c>
    </row>
    <row r="78" spans="1:16" ht="15" customHeight="1" x14ac:dyDescent="0.25">
      <c r="A78" s="237"/>
      <c r="B78" s="239"/>
      <c r="C78" s="177"/>
      <c r="D78" s="237"/>
      <c r="E78" s="239"/>
      <c r="F78" s="177"/>
      <c r="G78" s="237"/>
      <c r="H78" s="239"/>
      <c r="I78" s="177"/>
      <c r="J78" s="237"/>
      <c r="K78" s="239"/>
      <c r="L78" s="177"/>
      <c r="M78" s="237"/>
      <c r="N78" s="239"/>
      <c r="O78" s="177"/>
      <c r="P78" s="166">
        <f t="shared" si="1"/>
        <v>0</v>
      </c>
    </row>
    <row r="79" spans="1:16" ht="15.75" x14ac:dyDescent="0.25">
      <c r="A79" s="236" t="s">
        <v>1846</v>
      </c>
      <c r="B79" s="238">
        <v>0</v>
      </c>
      <c r="C79" s="170">
        <v>0.08</v>
      </c>
      <c r="D79" s="236" t="s">
        <v>1845</v>
      </c>
      <c r="E79" s="238">
        <v>0</v>
      </c>
      <c r="F79" s="170">
        <v>0.09</v>
      </c>
      <c r="G79" s="236" t="s">
        <v>1146</v>
      </c>
      <c r="H79" s="238">
        <v>0</v>
      </c>
      <c r="I79" s="170">
        <v>0.1</v>
      </c>
      <c r="J79" s="236" t="s">
        <v>780</v>
      </c>
      <c r="K79" s="238">
        <v>0.57999999999999996</v>
      </c>
      <c r="L79" s="170">
        <v>0.12</v>
      </c>
      <c r="M79" s="236" t="s">
        <v>415</v>
      </c>
      <c r="N79" s="238">
        <v>0.57999999999999996</v>
      </c>
      <c r="O79" s="170">
        <v>0.04</v>
      </c>
      <c r="P79" s="166">
        <f t="shared" si="1"/>
        <v>8.5999999999999993E-2</v>
      </c>
    </row>
    <row r="80" spans="1:16" ht="15" customHeight="1" x14ac:dyDescent="0.25">
      <c r="A80" s="237"/>
      <c r="B80" s="239"/>
      <c r="C80" s="177"/>
      <c r="D80" s="237"/>
      <c r="E80" s="239"/>
      <c r="F80" s="177"/>
      <c r="G80" s="237"/>
      <c r="H80" s="239"/>
      <c r="I80" s="177"/>
      <c r="J80" s="237"/>
      <c r="K80" s="239"/>
      <c r="L80" s="177"/>
      <c r="M80" s="237"/>
      <c r="N80" s="239"/>
      <c r="O80" s="177"/>
      <c r="P80" s="166">
        <f t="shared" si="1"/>
        <v>0</v>
      </c>
    </row>
    <row r="81" spans="1:17" ht="15" customHeight="1" x14ac:dyDescent="0.25">
      <c r="A81" s="175"/>
      <c r="B81" s="174"/>
      <c r="C81" s="179"/>
      <c r="D81" s="175"/>
      <c r="E81" s="174"/>
      <c r="F81" s="179"/>
      <c r="G81" s="175"/>
      <c r="H81" s="174"/>
      <c r="I81" s="179"/>
      <c r="J81" s="175"/>
      <c r="K81" s="174"/>
      <c r="L81" s="179"/>
      <c r="M81" s="175"/>
      <c r="N81" s="174"/>
      <c r="O81" s="179"/>
      <c r="P81" s="166"/>
      <c r="Q81" s="166">
        <f>SUM(P19:P80)</f>
        <v>2.82</v>
      </c>
    </row>
    <row r="82" spans="1:17" ht="15.75" x14ac:dyDescent="0.25">
      <c r="A82" s="236" t="s">
        <v>1844</v>
      </c>
      <c r="B82" s="238">
        <v>0</v>
      </c>
      <c r="C82" s="170">
        <v>0.08</v>
      </c>
      <c r="D82" s="236" t="s">
        <v>1843</v>
      </c>
      <c r="E82" s="238">
        <v>0</v>
      </c>
      <c r="F82" s="170">
        <v>0.09</v>
      </c>
      <c r="G82" s="236" t="s">
        <v>1145</v>
      </c>
      <c r="H82" s="238">
        <v>0</v>
      </c>
      <c r="I82" s="170">
        <v>0.1</v>
      </c>
      <c r="J82" s="236" t="s">
        <v>779</v>
      </c>
      <c r="K82" s="238">
        <v>0.57999999999999996</v>
      </c>
      <c r="L82" s="170">
        <v>0.11</v>
      </c>
      <c r="M82" s="236" t="s">
        <v>414</v>
      </c>
      <c r="N82" s="238">
        <v>0.57999999999999996</v>
      </c>
      <c r="O82" s="170">
        <v>0.12</v>
      </c>
      <c r="P82" s="166">
        <f t="shared" ref="P82:P113" si="2">(C82+F82+I82+L82+O82)/5</f>
        <v>0.1</v>
      </c>
    </row>
    <row r="83" spans="1:17" ht="15" customHeight="1" x14ac:dyDescent="0.25">
      <c r="A83" s="237"/>
      <c r="B83" s="239"/>
      <c r="C83" s="177"/>
      <c r="D83" s="237"/>
      <c r="E83" s="239"/>
      <c r="F83" s="177"/>
      <c r="G83" s="237"/>
      <c r="H83" s="239"/>
      <c r="I83" s="177"/>
      <c r="J83" s="237"/>
      <c r="K83" s="239"/>
      <c r="L83" s="177"/>
      <c r="M83" s="237"/>
      <c r="N83" s="239"/>
      <c r="O83" s="177"/>
      <c r="P83" s="166">
        <f t="shared" si="2"/>
        <v>0</v>
      </c>
    </row>
    <row r="84" spans="1:17" ht="15.75" x14ac:dyDescent="0.25">
      <c r="A84" s="236" t="s">
        <v>1842</v>
      </c>
      <c r="B84" s="238">
        <v>0</v>
      </c>
      <c r="C84" s="170">
        <v>0.08</v>
      </c>
      <c r="D84" s="236" t="s">
        <v>1841</v>
      </c>
      <c r="E84" s="238">
        <v>0</v>
      </c>
      <c r="F84" s="170">
        <v>0.14000000000000001</v>
      </c>
      <c r="G84" s="236" t="s">
        <v>1144</v>
      </c>
      <c r="H84" s="238">
        <v>0</v>
      </c>
      <c r="I84" s="170">
        <v>0.1</v>
      </c>
      <c r="J84" s="236" t="s">
        <v>778</v>
      </c>
      <c r="K84" s="238">
        <v>0.57999999999999996</v>
      </c>
      <c r="L84" s="170">
        <v>7.0000000000000007E-2</v>
      </c>
      <c r="M84" s="236" t="s">
        <v>413</v>
      </c>
      <c r="N84" s="238">
        <v>0.57999999999999996</v>
      </c>
      <c r="O84" s="170">
        <v>0.08</v>
      </c>
      <c r="P84" s="166">
        <f t="shared" si="2"/>
        <v>9.4000000000000014E-2</v>
      </c>
    </row>
    <row r="85" spans="1:17" ht="15" customHeight="1" x14ac:dyDescent="0.25">
      <c r="A85" s="237"/>
      <c r="B85" s="239"/>
      <c r="C85" s="177"/>
      <c r="D85" s="237"/>
      <c r="E85" s="239"/>
      <c r="F85" s="177"/>
      <c r="G85" s="237"/>
      <c r="H85" s="239"/>
      <c r="I85" s="177"/>
      <c r="J85" s="237"/>
      <c r="K85" s="239"/>
      <c r="L85" s="177"/>
      <c r="M85" s="237"/>
      <c r="N85" s="239"/>
      <c r="O85" s="177"/>
      <c r="P85" s="166">
        <f t="shared" si="2"/>
        <v>0</v>
      </c>
    </row>
    <row r="86" spans="1:17" ht="15.75" x14ac:dyDescent="0.25">
      <c r="A86" s="236" t="s">
        <v>1840</v>
      </c>
      <c r="B86" s="238">
        <v>0</v>
      </c>
      <c r="C86" s="170">
        <v>0.09</v>
      </c>
      <c r="D86" s="236" t="s">
        <v>1839</v>
      </c>
      <c r="E86" s="238">
        <v>0</v>
      </c>
      <c r="F86" s="170">
        <v>0.1</v>
      </c>
      <c r="G86" s="236" t="s">
        <v>1143</v>
      </c>
      <c r="H86" s="238">
        <v>0</v>
      </c>
      <c r="I86" s="170">
        <v>0.16</v>
      </c>
      <c r="J86" s="236" t="s">
        <v>777</v>
      </c>
      <c r="K86" s="238">
        <v>0.57999999999999996</v>
      </c>
      <c r="L86" s="170">
        <v>0.11</v>
      </c>
      <c r="M86" s="236" t="s">
        <v>412</v>
      </c>
      <c r="N86" s="238">
        <v>0.57999999999999996</v>
      </c>
      <c r="O86" s="170">
        <v>0.09</v>
      </c>
      <c r="P86" s="166">
        <f t="shared" si="2"/>
        <v>0.10999999999999999</v>
      </c>
    </row>
    <row r="87" spans="1:17" ht="15" customHeight="1" x14ac:dyDescent="0.25">
      <c r="A87" s="237"/>
      <c r="B87" s="239"/>
      <c r="C87" s="177"/>
      <c r="D87" s="237"/>
      <c r="E87" s="239"/>
      <c r="F87" s="177"/>
      <c r="G87" s="237"/>
      <c r="H87" s="239"/>
      <c r="I87" s="177"/>
      <c r="J87" s="237"/>
      <c r="K87" s="239"/>
      <c r="L87" s="177"/>
      <c r="M87" s="237"/>
      <c r="N87" s="239"/>
      <c r="O87" s="177"/>
      <c r="P87" s="166">
        <f t="shared" si="2"/>
        <v>0</v>
      </c>
    </row>
    <row r="88" spans="1:17" ht="15.75" x14ac:dyDescent="0.25">
      <c r="A88" s="236" t="s">
        <v>1838</v>
      </c>
      <c r="B88" s="238">
        <v>0</v>
      </c>
      <c r="C88" s="170">
        <v>7.0000000000000007E-2</v>
      </c>
      <c r="D88" s="236" t="s">
        <v>1837</v>
      </c>
      <c r="E88" s="238">
        <v>0</v>
      </c>
      <c r="F88" s="170">
        <v>0.09</v>
      </c>
      <c r="G88" s="236" t="s">
        <v>1142</v>
      </c>
      <c r="H88" s="238">
        <v>0</v>
      </c>
      <c r="I88" s="170">
        <v>0.13</v>
      </c>
      <c r="J88" s="236" t="s">
        <v>776</v>
      </c>
      <c r="K88" s="238">
        <v>0.57999999999999996</v>
      </c>
      <c r="L88" s="170">
        <v>0.11</v>
      </c>
      <c r="M88" s="236" t="s">
        <v>411</v>
      </c>
      <c r="N88" s="238">
        <v>0.57999999999999996</v>
      </c>
      <c r="O88" s="170">
        <v>7.0000000000000007E-2</v>
      </c>
      <c r="P88" s="166">
        <f t="shared" si="2"/>
        <v>9.4E-2</v>
      </c>
    </row>
    <row r="89" spans="1:17" ht="15" customHeight="1" x14ac:dyDescent="0.25">
      <c r="A89" s="237"/>
      <c r="B89" s="239"/>
      <c r="C89" s="177"/>
      <c r="D89" s="237"/>
      <c r="E89" s="239"/>
      <c r="F89" s="177"/>
      <c r="G89" s="237"/>
      <c r="H89" s="239"/>
      <c r="I89" s="177"/>
      <c r="J89" s="237"/>
      <c r="K89" s="239"/>
      <c r="L89" s="177"/>
      <c r="M89" s="237"/>
      <c r="N89" s="239"/>
      <c r="O89" s="177"/>
      <c r="P89" s="166">
        <f t="shared" si="2"/>
        <v>0</v>
      </c>
    </row>
    <row r="90" spans="1:17" ht="15.75" x14ac:dyDescent="0.25">
      <c r="A90" s="236" t="s">
        <v>1836</v>
      </c>
      <c r="B90" s="238">
        <v>0</v>
      </c>
      <c r="C90" s="170">
        <v>0.02</v>
      </c>
      <c r="D90" s="236" t="s">
        <v>1835</v>
      </c>
      <c r="E90" s="238">
        <v>0</v>
      </c>
      <c r="F90" s="170">
        <v>0.1</v>
      </c>
      <c r="G90" s="236" t="s">
        <v>1141</v>
      </c>
      <c r="H90" s="238">
        <v>0</v>
      </c>
      <c r="I90" s="170">
        <v>0.14000000000000001</v>
      </c>
      <c r="J90" s="236" t="s">
        <v>775</v>
      </c>
      <c r="K90" s="238">
        <v>0.59</v>
      </c>
      <c r="L90" s="170">
        <v>0.03</v>
      </c>
      <c r="M90" s="236" t="s">
        <v>410</v>
      </c>
      <c r="N90" s="238">
        <v>0.59</v>
      </c>
      <c r="O90" s="170">
        <v>0.1</v>
      </c>
      <c r="P90" s="166">
        <f t="shared" si="2"/>
        <v>7.8E-2</v>
      </c>
    </row>
    <row r="91" spans="1:17" ht="15" customHeight="1" x14ac:dyDescent="0.25">
      <c r="A91" s="237"/>
      <c r="B91" s="239"/>
      <c r="C91" s="177"/>
      <c r="D91" s="237"/>
      <c r="E91" s="239"/>
      <c r="F91" s="177"/>
      <c r="G91" s="237"/>
      <c r="H91" s="239"/>
      <c r="I91" s="177"/>
      <c r="J91" s="237"/>
      <c r="K91" s="239"/>
      <c r="L91" s="177"/>
      <c r="M91" s="237"/>
      <c r="N91" s="239"/>
      <c r="O91" s="177"/>
      <c r="P91" s="166">
        <f t="shared" si="2"/>
        <v>0</v>
      </c>
    </row>
    <row r="92" spans="1:17" ht="15.75" x14ac:dyDescent="0.25">
      <c r="A92" s="236" t="s">
        <v>1834</v>
      </c>
      <c r="B92" s="238">
        <v>0</v>
      </c>
      <c r="C92" s="170">
        <v>0.04</v>
      </c>
      <c r="D92" s="236" t="s">
        <v>1833</v>
      </c>
      <c r="E92" s="238">
        <v>0</v>
      </c>
      <c r="F92" s="170">
        <v>0.14000000000000001</v>
      </c>
      <c r="G92" s="236" t="s">
        <v>1140</v>
      </c>
      <c r="H92" s="238">
        <v>0</v>
      </c>
      <c r="I92" s="170">
        <v>7.0000000000000007E-2</v>
      </c>
      <c r="J92" s="236" t="s">
        <v>774</v>
      </c>
      <c r="K92" s="238">
        <v>0.59</v>
      </c>
      <c r="L92" s="170">
        <v>0.09</v>
      </c>
      <c r="M92" s="236" t="s">
        <v>409</v>
      </c>
      <c r="N92" s="238">
        <v>0.59</v>
      </c>
      <c r="O92" s="170">
        <v>0.03</v>
      </c>
      <c r="P92" s="166">
        <f t="shared" si="2"/>
        <v>7.3999999999999996E-2</v>
      </c>
    </row>
    <row r="93" spans="1:17" ht="15" customHeight="1" x14ac:dyDescent="0.25">
      <c r="A93" s="237"/>
      <c r="B93" s="239"/>
      <c r="C93" s="177"/>
      <c r="D93" s="237"/>
      <c r="E93" s="239"/>
      <c r="F93" s="177"/>
      <c r="G93" s="237"/>
      <c r="H93" s="239"/>
      <c r="I93" s="177"/>
      <c r="J93" s="237"/>
      <c r="K93" s="239"/>
      <c r="L93" s="177"/>
      <c r="M93" s="237"/>
      <c r="N93" s="239"/>
      <c r="O93" s="177"/>
      <c r="P93" s="166">
        <f t="shared" si="2"/>
        <v>0</v>
      </c>
    </row>
    <row r="94" spans="1:17" ht="15.75" x14ac:dyDescent="0.25">
      <c r="A94" s="236" t="s">
        <v>1832</v>
      </c>
      <c r="B94" s="238">
        <v>0</v>
      </c>
      <c r="C94" s="170">
        <v>0.1</v>
      </c>
      <c r="D94" s="236" t="s">
        <v>1831</v>
      </c>
      <c r="E94" s="238">
        <v>0</v>
      </c>
      <c r="F94" s="170">
        <v>0.13</v>
      </c>
      <c r="G94" s="236" t="s">
        <v>1139</v>
      </c>
      <c r="H94" s="238">
        <v>0</v>
      </c>
      <c r="I94" s="170">
        <v>0.06</v>
      </c>
      <c r="J94" s="236" t="s">
        <v>773</v>
      </c>
      <c r="K94" s="238">
        <v>0.59</v>
      </c>
      <c r="L94" s="170">
        <v>0.08</v>
      </c>
      <c r="M94" s="236" t="s">
        <v>408</v>
      </c>
      <c r="N94" s="238">
        <v>0.59</v>
      </c>
      <c r="O94" s="170">
        <v>0.06</v>
      </c>
      <c r="P94" s="166">
        <f t="shared" si="2"/>
        <v>8.6000000000000007E-2</v>
      </c>
    </row>
    <row r="95" spans="1:17" ht="15" customHeight="1" x14ac:dyDescent="0.25">
      <c r="A95" s="237"/>
      <c r="B95" s="239"/>
      <c r="C95" s="177"/>
      <c r="D95" s="237"/>
      <c r="E95" s="239"/>
      <c r="F95" s="177"/>
      <c r="G95" s="237"/>
      <c r="H95" s="239"/>
      <c r="I95" s="177"/>
      <c r="J95" s="237"/>
      <c r="K95" s="239"/>
      <c r="L95" s="177"/>
      <c r="M95" s="237"/>
      <c r="N95" s="239"/>
      <c r="O95" s="177"/>
      <c r="P95" s="166">
        <f t="shared" si="2"/>
        <v>0</v>
      </c>
    </row>
    <row r="96" spans="1:17" ht="15.75" x14ac:dyDescent="0.25">
      <c r="A96" s="236" t="s">
        <v>1830</v>
      </c>
      <c r="B96" s="238">
        <v>0</v>
      </c>
      <c r="C96" s="170">
        <v>0.08</v>
      </c>
      <c r="D96" s="236" t="s">
        <v>1829</v>
      </c>
      <c r="E96" s="238">
        <v>0</v>
      </c>
      <c r="F96" s="170">
        <v>7.0000000000000007E-2</v>
      </c>
      <c r="G96" s="236" t="s">
        <v>1138</v>
      </c>
      <c r="H96" s="238">
        <v>0</v>
      </c>
      <c r="I96" s="170">
        <v>0.13</v>
      </c>
      <c r="J96" s="236" t="s">
        <v>772</v>
      </c>
      <c r="K96" s="238">
        <v>0.59</v>
      </c>
      <c r="L96" s="170">
        <v>0.04</v>
      </c>
      <c r="M96" s="236" t="s">
        <v>407</v>
      </c>
      <c r="N96" s="238">
        <v>0.59</v>
      </c>
      <c r="O96" s="170">
        <v>0.1</v>
      </c>
      <c r="P96" s="166">
        <f t="shared" si="2"/>
        <v>8.4000000000000005E-2</v>
      </c>
    </row>
    <row r="97" spans="1:16" ht="15" customHeight="1" x14ac:dyDescent="0.25">
      <c r="A97" s="237"/>
      <c r="B97" s="239"/>
      <c r="C97" s="177"/>
      <c r="D97" s="237"/>
      <c r="E97" s="239"/>
      <c r="F97" s="177"/>
      <c r="G97" s="237"/>
      <c r="H97" s="239"/>
      <c r="I97" s="177"/>
      <c r="J97" s="237"/>
      <c r="K97" s="239"/>
      <c r="L97" s="177"/>
      <c r="M97" s="237"/>
      <c r="N97" s="239"/>
      <c r="O97" s="177"/>
      <c r="P97" s="166">
        <f t="shared" si="2"/>
        <v>0</v>
      </c>
    </row>
    <row r="98" spans="1:16" ht="15.75" x14ac:dyDescent="0.25">
      <c r="A98" s="236" t="s">
        <v>1828</v>
      </c>
      <c r="B98" s="238">
        <v>0</v>
      </c>
      <c r="C98" s="170">
        <v>0.03</v>
      </c>
      <c r="D98" s="236" t="s">
        <v>1827</v>
      </c>
      <c r="E98" s="238">
        <v>0</v>
      </c>
      <c r="F98" s="170">
        <v>0.18</v>
      </c>
      <c r="G98" s="236" t="s">
        <v>1137</v>
      </c>
      <c r="H98" s="238">
        <v>0</v>
      </c>
      <c r="I98" s="170">
        <v>0.18</v>
      </c>
      <c r="J98" s="236" t="s">
        <v>771</v>
      </c>
      <c r="K98" s="238">
        <v>0.59</v>
      </c>
      <c r="L98" s="170">
        <v>7.0000000000000007E-2</v>
      </c>
      <c r="M98" s="236" t="s">
        <v>406</v>
      </c>
      <c r="N98" s="238">
        <v>0.59</v>
      </c>
      <c r="O98" s="170">
        <v>0.06</v>
      </c>
      <c r="P98" s="166">
        <f t="shared" si="2"/>
        <v>0.10400000000000001</v>
      </c>
    </row>
    <row r="99" spans="1:16" ht="15" customHeight="1" x14ac:dyDescent="0.25">
      <c r="A99" s="237"/>
      <c r="B99" s="239"/>
      <c r="C99" s="177"/>
      <c r="D99" s="237"/>
      <c r="E99" s="239"/>
      <c r="F99" s="177"/>
      <c r="G99" s="237"/>
      <c r="H99" s="239"/>
      <c r="I99" s="177"/>
      <c r="J99" s="237"/>
      <c r="K99" s="239"/>
      <c r="L99" s="177"/>
      <c r="M99" s="237"/>
      <c r="N99" s="239"/>
      <c r="O99" s="177"/>
      <c r="P99" s="166">
        <f t="shared" si="2"/>
        <v>0</v>
      </c>
    </row>
    <row r="100" spans="1:16" ht="15.75" x14ac:dyDescent="0.25">
      <c r="A100" s="236" t="s">
        <v>1826</v>
      </c>
      <c r="B100" s="238">
        <v>0</v>
      </c>
      <c r="C100" s="170">
        <v>0.1</v>
      </c>
      <c r="D100" s="236" t="s">
        <v>1825</v>
      </c>
      <c r="E100" s="238">
        <v>0</v>
      </c>
      <c r="F100" s="170">
        <v>0.16</v>
      </c>
      <c r="G100" s="236" t="s">
        <v>1136</v>
      </c>
      <c r="H100" s="238">
        <v>0</v>
      </c>
      <c r="I100" s="170">
        <v>0.12</v>
      </c>
      <c r="J100" s="236" t="s">
        <v>770</v>
      </c>
      <c r="K100" s="238">
        <v>0.59</v>
      </c>
      <c r="L100" s="170">
        <v>0.04</v>
      </c>
      <c r="M100" s="236" t="s">
        <v>405</v>
      </c>
      <c r="N100" s="238">
        <v>0.59</v>
      </c>
      <c r="O100" s="170">
        <v>0.1</v>
      </c>
      <c r="P100" s="166">
        <f t="shared" si="2"/>
        <v>0.10400000000000001</v>
      </c>
    </row>
    <row r="101" spans="1:16" ht="15" customHeight="1" x14ac:dyDescent="0.25">
      <c r="A101" s="237"/>
      <c r="B101" s="239"/>
      <c r="C101" s="177"/>
      <c r="D101" s="237"/>
      <c r="E101" s="239"/>
      <c r="F101" s="177"/>
      <c r="G101" s="237"/>
      <c r="H101" s="239"/>
      <c r="I101" s="177"/>
      <c r="J101" s="237"/>
      <c r="K101" s="239"/>
      <c r="L101" s="177"/>
      <c r="M101" s="237"/>
      <c r="N101" s="239"/>
      <c r="O101" s="177"/>
      <c r="P101" s="166">
        <f t="shared" si="2"/>
        <v>0</v>
      </c>
    </row>
    <row r="102" spans="1:16" ht="15.75" x14ac:dyDescent="0.25">
      <c r="A102" s="236" t="s">
        <v>1824</v>
      </c>
      <c r="B102" s="238">
        <v>0</v>
      </c>
      <c r="C102" s="170">
        <v>0.08</v>
      </c>
      <c r="D102" s="236" t="s">
        <v>1823</v>
      </c>
      <c r="E102" s="238">
        <v>0</v>
      </c>
      <c r="F102" s="170">
        <v>0.15</v>
      </c>
      <c r="G102" s="236" t="s">
        <v>1135</v>
      </c>
      <c r="H102" s="238">
        <v>0</v>
      </c>
      <c r="I102" s="170">
        <v>7.0000000000000007E-2</v>
      </c>
      <c r="J102" s="236" t="s">
        <v>769</v>
      </c>
      <c r="K102" s="238">
        <v>0.59</v>
      </c>
      <c r="L102" s="170">
        <v>0.11</v>
      </c>
      <c r="M102" s="236" t="s">
        <v>404</v>
      </c>
      <c r="N102" s="238">
        <v>0.59</v>
      </c>
      <c r="O102" s="170">
        <v>0.11</v>
      </c>
      <c r="P102" s="166">
        <f t="shared" si="2"/>
        <v>0.10400000000000001</v>
      </c>
    </row>
    <row r="103" spans="1:16" ht="15" customHeight="1" x14ac:dyDescent="0.25">
      <c r="A103" s="237"/>
      <c r="B103" s="239"/>
      <c r="C103" s="177"/>
      <c r="D103" s="237"/>
      <c r="E103" s="239"/>
      <c r="F103" s="177"/>
      <c r="G103" s="237"/>
      <c r="H103" s="239"/>
      <c r="I103" s="177"/>
      <c r="J103" s="237"/>
      <c r="K103" s="239"/>
      <c r="L103" s="177"/>
      <c r="M103" s="237"/>
      <c r="N103" s="239"/>
      <c r="O103" s="177"/>
      <c r="P103" s="166">
        <f t="shared" si="2"/>
        <v>0</v>
      </c>
    </row>
    <row r="104" spans="1:16" ht="15.75" x14ac:dyDescent="0.25">
      <c r="A104" s="236" t="s">
        <v>1822</v>
      </c>
      <c r="B104" s="238">
        <v>0</v>
      </c>
      <c r="C104" s="170">
        <v>0.12</v>
      </c>
      <c r="D104" s="236" t="s">
        <v>1821</v>
      </c>
      <c r="E104" s="238">
        <v>0</v>
      </c>
      <c r="F104" s="170">
        <v>0.16</v>
      </c>
      <c r="G104" s="236" t="s">
        <v>1134</v>
      </c>
      <c r="H104" s="238">
        <v>0</v>
      </c>
      <c r="I104" s="170">
        <v>7.0000000000000007E-2</v>
      </c>
      <c r="J104" s="236" t="s">
        <v>768</v>
      </c>
      <c r="K104" s="238">
        <v>0.6</v>
      </c>
      <c r="L104" s="170">
        <v>0.11</v>
      </c>
      <c r="M104" s="236" t="s">
        <v>403</v>
      </c>
      <c r="N104" s="238">
        <v>0.6</v>
      </c>
      <c r="O104" s="170">
        <v>0.14000000000000001</v>
      </c>
      <c r="P104" s="166">
        <f t="shared" si="2"/>
        <v>0.12000000000000002</v>
      </c>
    </row>
    <row r="105" spans="1:16" ht="15" customHeight="1" x14ac:dyDescent="0.25">
      <c r="A105" s="237"/>
      <c r="B105" s="239"/>
      <c r="C105" s="177"/>
      <c r="D105" s="237"/>
      <c r="E105" s="239"/>
      <c r="F105" s="177"/>
      <c r="G105" s="237"/>
      <c r="H105" s="239"/>
      <c r="I105" s="177"/>
      <c r="J105" s="237"/>
      <c r="K105" s="239"/>
      <c r="L105" s="177"/>
      <c r="M105" s="237"/>
      <c r="N105" s="239"/>
      <c r="O105" s="177"/>
      <c r="P105" s="166">
        <f t="shared" si="2"/>
        <v>0</v>
      </c>
    </row>
    <row r="106" spans="1:16" ht="15.75" x14ac:dyDescent="0.25">
      <c r="A106" s="236" t="s">
        <v>1820</v>
      </c>
      <c r="B106" s="238">
        <v>0</v>
      </c>
      <c r="C106" s="170">
        <v>0.12</v>
      </c>
      <c r="D106" s="236" t="s">
        <v>1819</v>
      </c>
      <c r="E106" s="238">
        <v>0</v>
      </c>
      <c r="F106" s="170">
        <v>0.14000000000000001</v>
      </c>
      <c r="G106" s="236" t="s">
        <v>1133</v>
      </c>
      <c r="H106" s="238">
        <v>0</v>
      </c>
      <c r="I106" s="170">
        <v>0.04</v>
      </c>
      <c r="J106" s="236" t="s">
        <v>767</v>
      </c>
      <c r="K106" s="238">
        <v>0.6</v>
      </c>
      <c r="L106" s="170">
        <v>0.12</v>
      </c>
      <c r="M106" s="236" t="s">
        <v>402</v>
      </c>
      <c r="N106" s="238">
        <v>0.6</v>
      </c>
      <c r="O106" s="170">
        <v>0.14000000000000001</v>
      </c>
      <c r="P106" s="166">
        <f t="shared" si="2"/>
        <v>0.11200000000000002</v>
      </c>
    </row>
    <row r="107" spans="1:16" ht="15" customHeight="1" x14ac:dyDescent="0.25">
      <c r="A107" s="237"/>
      <c r="B107" s="239"/>
      <c r="C107" s="177"/>
      <c r="D107" s="237"/>
      <c r="E107" s="239"/>
      <c r="F107" s="177"/>
      <c r="G107" s="237"/>
      <c r="H107" s="239"/>
      <c r="I107" s="177"/>
      <c r="J107" s="237"/>
      <c r="K107" s="239"/>
      <c r="L107" s="177"/>
      <c r="M107" s="237"/>
      <c r="N107" s="239"/>
      <c r="O107" s="177"/>
      <c r="P107" s="166">
        <f t="shared" si="2"/>
        <v>0</v>
      </c>
    </row>
    <row r="108" spans="1:16" ht="15.75" x14ac:dyDescent="0.25">
      <c r="A108" s="236" t="s">
        <v>1818</v>
      </c>
      <c r="B108" s="238">
        <v>0</v>
      </c>
      <c r="C108" s="170">
        <v>0.13</v>
      </c>
      <c r="D108" s="236" t="s">
        <v>1817</v>
      </c>
      <c r="E108" s="238">
        <v>0</v>
      </c>
      <c r="F108" s="170">
        <v>0.11</v>
      </c>
      <c r="G108" s="236" t="s">
        <v>1132</v>
      </c>
      <c r="H108" s="238">
        <v>0</v>
      </c>
      <c r="I108" s="170">
        <v>7.0000000000000007E-2</v>
      </c>
      <c r="J108" s="236" t="s">
        <v>766</v>
      </c>
      <c r="K108" s="238">
        <v>0.6</v>
      </c>
      <c r="L108" s="170">
        <v>0.14000000000000001</v>
      </c>
      <c r="M108" s="236" t="s">
        <v>401</v>
      </c>
      <c r="N108" s="238">
        <v>0.6</v>
      </c>
      <c r="O108" s="170">
        <v>0.14000000000000001</v>
      </c>
      <c r="P108" s="166">
        <f t="shared" si="2"/>
        <v>0.11800000000000002</v>
      </c>
    </row>
    <row r="109" spans="1:16" ht="15" customHeight="1" x14ac:dyDescent="0.25">
      <c r="A109" s="237"/>
      <c r="B109" s="239"/>
      <c r="C109" s="177"/>
      <c r="D109" s="237"/>
      <c r="E109" s="239"/>
      <c r="F109" s="177"/>
      <c r="G109" s="237"/>
      <c r="H109" s="239"/>
      <c r="I109" s="177"/>
      <c r="J109" s="237"/>
      <c r="K109" s="239"/>
      <c r="L109" s="177"/>
      <c r="M109" s="237"/>
      <c r="N109" s="239"/>
      <c r="O109" s="177"/>
      <c r="P109" s="166">
        <f t="shared" si="2"/>
        <v>0</v>
      </c>
    </row>
    <row r="110" spans="1:16" ht="15.75" x14ac:dyDescent="0.25">
      <c r="A110" s="236" t="s">
        <v>1816</v>
      </c>
      <c r="B110" s="238">
        <v>0</v>
      </c>
      <c r="C110" s="170">
        <v>0.13</v>
      </c>
      <c r="D110" s="236" t="s">
        <v>1815</v>
      </c>
      <c r="E110" s="238">
        <v>0</v>
      </c>
      <c r="F110" s="170">
        <v>0.06</v>
      </c>
      <c r="G110" s="236" t="s">
        <v>1131</v>
      </c>
      <c r="H110" s="238">
        <v>0</v>
      </c>
      <c r="I110" s="170">
        <v>0.03</v>
      </c>
      <c r="J110" s="236" t="s">
        <v>765</v>
      </c>
      <c r="K110" s="238">
        <v>0.6</v>
      </c>
      <c r="L110" s="170">
        <v>0.17</v>
      </c>
      <c r="M110" s="236" t="s">
        <v>400</v>
      </c>
      <c r="N110" s="238">
        <v>0.6</v>
      </c>
      <c r="O110" s="170">
        <v>0.13</v>
      </c>
      <c r="P110" s="166">
        <f t="shared" si="2"/>
        <v>0.10400000000000001</v>
      </c>
    </row>
    <row r="111" spans="1:16" ht="15" customHeight="1" x14ac:dyDescent="0.25">
      <c r="A111" s="237"/>
      <c r="B111" s="239"/>
      <c r="C111" s="177"/>
      <c r="D111" s="237"/>
      <c r="E111" s="239"/>
      <c r="F111" s="177"/>
      <c r="G111" s="237"/>
      <c r="H111" s="239"/>
      <c r="I111" s="177"/>
      <c r="J111" s="237"/>
      <c r="K111" s="239"/>
      <c r="L111" s="177"/>
      <c r="M111" s="237"/>
      <c r="N111" s="239"/>
      <c r="O111" s="177"/>
      <c r="P111" s="166">
        <f t="shared" si="2"/>
        <v>0</v>
      </c>
    </row>
    <row r="112" spans="1:16" ht="15.75" x14ac:dyDescent="0.25">
      <c r="A112" s="236" t="s">
        <v>1814</v>
      </c>
      <c r="B112" s="238">
        <v>0</v>
      </c>
      <c r="C112" s="170">
        <v>0.15</v>
      </c>
      <c r="D112" s="236" t="s">
        <v>1813</v>
      </c>
      <c r="E112" s="238">
        <v>0</v>
      </c>
      <c r="F112" s="170">
        <v>0.02</v>
      </c>
      <c r="G112" s="236" t="s">
        <v>1130</v>
      </c>
      <c r="H112" s="238">
        <v>0</v>
      </c>
      <c r="I112" s="170">
        <v>0.16</v>
      </c>
      <c r="J112" s="236" t="s">
        <v>764</v>
      </c>
      <c r="K112" s="238">
        <v>0.6</v>
      </c>
      <c r="L112" s="170">
        <v>0.16</v>
      </c>
      <c r="M112" s="236" t="s">
        <v>399</v>
      </c>
      <c r="N112" s="238">
        <v>0.6</v>
      </c>
      <c r="O112" s="170">
        <v>0.13</v>
      </c>
      <c r="P112" s="166">
        <f t="shared" si="2"/>
        <v>0.124</v>
      </c>
    </row>
    <row r="113" spans="1:16" ht="15" customHeight="1" x14ac:dyDescent="0.25">
      <c r="A113" s="237"/>
      <c r="B113" s="239"/>
      <c r="C113" s="177"/>
      <c r="D113" s="237"/>
      <c r="E113" s="239"/>
      <c r="F113" s="177"/>
      <c r="G113" s="237"/>
      <c r="H113" s="239"/>
      <c r="I113" s="177"/>
      <c r="J113" s="237"/>
      <c r="K113" s="239"/>
      <c r="L113" s="177"/>
      <c r="M113" s="237"/>
      <c r="N113" s="239"/>
      <c r="O113" s="177"/>
      <c r="P113" s="166">
        <f t="shared" si="2"/>
        <v>0</v>
      </c>
    </row>
    <row r="114" spans="1:16" ht="15.75" x14ac:dyDescent="0.25">
      <c r="A114" s="236" t="s">
        <v>1812</v>
      </c>
      <c r="B114" s="238">
        <v>0</v>
      </c>
      <c r="C114" s="170">
        <v>0.15</v>
      </c>
      <c r="D114" s="236" t="s">
        <v>1811</v>
      </c>
      <c r="E114" s="238">
        <v>0</v>
      </c>
      <c r="F114" s="170">
        <v>0.1</v>
      </c>
      <c r="G114" s="236" t="s">
        <v>1129</v>
      </c>
      <c r="H114" s="238">
        <v>0</v>
      </c>
      <c r="I114" s="170">
        <v>0.18</v>
      </c>
      <c r="J114" s="236" t="s">
        <v>763</v>
      </c>
      <c r="K114" s="238">
        <v>0.6</v>
      </c>
      <c r="L114" s="170">
        <v>0.13</v>
      </c>
      <c r="M114" s="236" t="s">
        <v>398</v>
      </c>
      <c r="N114" s="238">
        <v>0.6</v>
      </c>
      <c r="O114" s="170">
        <v>0.13</v>
      </c>
      <c r="P114" s="166">
        <f t="shared" ref="P114:P137" si="3">(C114+F114+I114+L114+O114)/5</f>
        <v>0.13800000000000001</v>
      </c>
    </row>
    <row r="115" spans="1:16" ht="15" customHeight="1" x14ac:dyDescent="0.25">
      <c r="A115" s="237"/>
      <c r="B115" s="239"/>
      <c r="C115" s="177"/>
      <c r="D115" s="237"/>
      <c r="E115" s="239"/>
      <c r="F115" s="177"/>
      <c r="G115" s="237"/>
      <c r="H115" s="239"/>
      <c r="I115" s="177"/>
      <c r="J115" s="237"/>
      <c r="K115" s="239"/>
      <c r="L115" s="177"/>
      <c r="M115" s="237"/>
      <c r="N115" s="239"/>
      <c r="O115" s="177"/>
      <c r="P115" s="166">
        <f t="shared" si="3"/>
        <v>0</v>
      </c>
    </row>
    <row r="116" spans="1:16" ht="15.75" x14ac:dyDescent="0.25">
      <c r="A116" s="236" t="s">
        <v>1810</v>
      </c>
      <c r="B116" s="238">
        <v>0</v>
      </c>
      <c r="C116" s="170">
        <v>0.11</v>
      </c>
      <c r="D116" s="236" t="s">
        <v>1809</v>
      </c>
      <c r="E116" s="238">
        <v>0</v>
      </c>
      <c r="F116" s="170">
        <v>7.0000000000000007E-2</v>
      </c>
      <c r="G116" s="236" t="s">
        <v>1128</v>
      </c>
      <c r="H116" s="238">
        <v>0</v>
      </c>
      <c r="I116" s="170">
        <v>0.11</v>
      </c>
      <c r="J116" s="236" t="s">
        <v>762</v>
      </c>
      <c r="K116" s="238">
        <v>0.6</v>
      </c>
      <c r="L116" s="170">
        <v>0.11</v>
      </c>
      <c r="M116" s="236" t="s">
        <v>397</v>
      </c>
      <c r="N116" s="238">
        <v>0.6</v>
      </c>
      <c r="O116" s="170">
        <v>0.1</v>
      </c>
      <c r="P116" s="166">
        <f t="shared" si="3"/>
        <v>0.1</v>
      </c>
    </row>
    <row r="117" spans="1:16" ht="15" customHeight="1" x14ac:dyDescent="0.25">
      <c r="A117" s="237"/>
      <c r="B117" s="239"/>
      <c r="C117" s="177"/>
      <c r="D117" s="237"/>
      <c r="E117" s="239"/>
      <c r="F117" s="177"/>
      <c r="G117" s="237"/>
      <c r="H117" s="239"/>
      <c r="I117" s="177"/>
      <c r="J117" s="237"/>
      <c r="K117" s="239"/>
      <c r="L117" s="177"/>
      <c r="M117" s="237"/>
      <c r="N117" s="239"/>
      <c r="O117" s="177"/>
      <c r="P117" s="166">
        <f t="shared" si="3"/>
        <v>0</v>
      </c>
    </row>
    <row r="118" spans="1:16" ht="15.75" x14ac:dyDescent="0.25">
      <c r="A118" s="236" t="s">
        <v>1808</v>
      </c>
      <c r="B118" s="238">
        <v>0</v>
      </c>
      <c r="C118" s="170">
        <v>0.05</v>
      </c>
      <c r="D118" s="236" t="s">
        <v>1807</v>
      </c>
      <c r="E118" s="238">
        <v>0</v>
      </c>
      <c r="F118" s="170">
        <v>7.0000000000000007E-2</v>
      </c>
      <c r="G118" s="236" t="s">
        <v>1127</v>
      </c>
      <c r="H118" s="238">
        <v>0</v>
      </c>
      <c r="I118" s="170">
        <v>7.0000000000000007E-2</v>
      </c>
      <c r="J118" s="236" t="s">
        <v>761</v>
      </c>
      <c r="K118" s="238">
        <v>0.62</v>
      </c>
      <c r="L118" s="170">
        <v>0.02</v>
      </c>
      <c r="M118" s="236" t="s">
        <v>396</v>
      </c>
      <c r="N118" s="238">
        <v>0.62</v>
      </c>
      <c r="O118" s="170">
        <v>0.09</v>
      </c>
      <c r="P118" s="166">
        <f t="shared" si="3"/>
        <v>0.06</v>
      </c>
    </row>
    <row r="119" spans="1:16" ht="15" customHeight="1" x14ac:dyDescent="0.25">
      <c r="A119" s="237"/>
      <c r="B119" s="239"/>
      <c r="C119" s="177"/>
      <c r="D119" s="237"/>
      <c r="E119" s="239"/>
      <c r="F119" s="177"/>
      <c r="G119" s="237"/>
      <c r="H119" s="239"/>
      <c r="I119" s="177"/>
      <c r="J119" s="237"/>
      <c r="K119" s="239"/>
      <c r="L119" s="177"/>
      <c r="M119" s="237"/>
      <c r="N119" s="239"/>
      <c r="O119" s="177"/>
      <c r="P119" s="166">
        <f t="shared" si="3"/>
        <v>0</v>
      </c>
    </row>
    <row r="120" spans="1:16" ht="15.75" x14ac:dyDescent="0.25">
      <c r="A120" s="236" t="s">
        <v>1806</v>
      </c>
      <c r="B120" s="238">
        <v>0</v>
      </c>
      <c r="C120" s="170">
        <v>0.06</v>
      </c>
      <c r="D120" s="236" t="s">
        <v>1805</v>
      </c>
      <c r="E120" s="238">
        <v>0</v>
      </c>
      <c r="F120" s="170">
        <v>0.09</v>
      </c>
      <c r="G120" s="236" t="s">
        <v>1126</v>
      </c>
      <c r="H120" s="238">
        <v>0</v>
      </c>
      <c r="I120" s="170">
        <v>0.09</v>
      </c>
      <c r="J120" s="236" t="s">
        <v>760</v>
      </c>
      <c r="K120" s="238">
        <v>0.62</v>
      </c>
      <c r="L120" s="170">
        <v>0.1</v>
      </c>
      <c r="M120" s="236" t="s">
        <v>395</v>
      </c>
      <c r="N120" s="238">
        <v>0.62</v>
      </c>
      <c r="O120" s="170">
        <v>0.14000000000000001</v>
      </c>
      <c r="P120" s="166">
        <f t="shared" si="3"/>
        <v>9.6000000000000002E-2</v>
      </c>
    </row>
    <row r="121" spans="1:16" ht="15" customHeight="1" x14ac:dyDescent="0.25">
      <c r="A121" s="237"/>
      <c r="B121" s="239"/>
      <c r="C121" s="177"/>
      <c r="D121" s="237"/>
      <c r="E121" s="239"/>
      <c r="F121" s="177"/>
      <c r="G121" s="237"/>
      <c r="H121" s="239"/>
      <c r="I121" s="177"/>
      <c r="J121" s="237"/>
      <c r="K121" s="239"/>
      <c r="L121" s="177"/>
      <c r="M121" s="237"/>
      <c r="N121" s="239"/>
      <c r="O121" s="177"/>
      <c r="P121" s="166">
        <f t="shared" si="3"/>
        <v>0</v>
      </c>
    </row>
    <row r="122" spans="1:16" ht="15.75" x14ac:dyDescent="0.25">
      <c r="A122" s="236" t="s">
        <v>1804</v>
      </c>
      <c r="B122" s="238">
        <v>0</v>
      </c>
      <c r="C122" s="170">
        <v>0.06</v>
      </c>
      <c r="D122" s="236" t="s">
        <v>1803</v>
      </c>
      <c r="E122" s="238">
        <v>0</v>
      </c>
      <c r="F122" s="170">
        <v>0.1</v>
      </c>
      <c r="G122" s="236" t="s">
        <v>1125</v>
      </c>
      <c r="H122" s="238">
        <v>0</v>
      </c>
      <c r="I122" s="170">
        <v>0.15</v>
      </c>
      <c r="J122" s="236" t="s">
        <v>759</v>
      </c>
      <c r="K122" s="238">
        <v>0.62</v>
      </c>
      <c r="L122" s="170">
        <v>7.0000000000000007E-2</v>
      </c>
      <c r="M122" s="236" t="s">
        <v>394</v>
      </c>
      <c r="N122" s="238">
        <v>0.62</v>
      </c>
      <c r="O122" s="170">
        <v>0.15</v>
      </c>
      <c r="P122" s="166">
        <f t="shared" si="3"/>
        <v>0.10600000000000001</v>
      </c>
    </row>
    <row r="123" spans="1:16" ht="15" customHeight="1" x14ac:dyDescent="0.25">
      <c r="A123" s="237"/>
      <c r="B123" s="239"/>
      <c r="C123" s="177"/>
      <c r="D123" s="237"/>
      <c r="E123" s="239"/>
      <c r="F123" s="177"/>
      <c r="G123" s="237"/>
      <c r="H123" s="239"/>
      <c r="I123" s="177"/>
      <c r="J123" s="237"/>
      <c r="K123" s="239"/>
      <c r="L123" s="177"/>
      <c r="M123" s="237"/>
      <c r="N123" s="239"/>
      <c r="O123" s="177"/>
      <c r="P123" s="166">
        <f t="shared" si="3"/>
        <v>0</v>
      </c>
    </row>
    <row r="124" spans="1:16" ht="15.75" x14ac:dyDescent="0.25">
      <c r="A124" s="236" t="s">
        <v>1802</v>
      </c>
      <c r="B124" s="238">
        <v>0</v>
      </c>
      <c r="C124" s="170">
        <v>0.13</v>
      </c>
      <c r="D124" s="236" t="s">
        <v>1801</v>
      </c>
      <c r="E124" s="238">
        <v>0</v>
      </c>
      <c r="F124" s="170">
        <v>0.12</v>
      </c>
      <c r="G124" s="236" t="s">
        <v>1124</v>
      </c>
      <c r="H124" s="238">
        <v>0</v>
      </c>
      <c r="I124" s="170">
        <v>0.17</v>
      </c>
      <c r="J124" s="236" t="s">
        <v>758</v>
      </c>
      <c r="K124" s="238">
        <v>0.62</v>
      </c>
      <c r="L124" s="170">
        <v>0.13</v>
      </c>
      <c r="M124" s="236" t="s">
        <v>393</v>
      </c>
      <c r="N124" s="238">
        <v>0.62</v>
      </c>
      <c r="O124" s="170">
        <v>0.11</v>
      </c>
      <c r="P124" s="166">
        <f t="shared" si="3"/>
        <v>0.13200000000000001</v>
      </c>
    </row>
    <row r="125" spans="1:16" ht="15" customHeight="1" x14ac:dyDescent="0.25">
      <c r="A125" s="237"/>
      <c r="B125" s="239"/>
      <c r="C125" s="177"/>
      <c r="D125" s="237"/>
      <c r="E125" s="239"/>
      <c r="F125" s="177"/>
      <c r="G125" s="237"/>
      <c r="H125" s="239"/>
      <c r="I125" s="177"/>
      <c r="J125" s="237"/>
      <c r="K125" s="239"/>
      <c r="L125" s="177"/>
      <c r="M125" s="237"/>
      <c r="N125" s="239"/>
      <c r="O125" s="177"/>
      <c r="P125" s="166">
        <f t="shared" si="3"/>
        <v>0</v>
      </c>
    </row>
    <row r="126" spans="1:16" ht="15.75" x14ac:dyDescent="0.25">
      <c r="A126" s="236" t="s">
        <v>1800</v>
      </c>
      <c r="B126" s="238">
        <v>0</v>
      </c>
      <c r="C126" s="170">
        <v>0.13</v>
      </c>
      <c r="D126" s="236" t="s">
        <v>1799</v>
      </c>
      <c r="E126" s="238">
        <v>0</v>
      </c>
      <c r="F126" s="170">
        <v>0.06</v>
      </c>
      <c r="G126" s="236" t="s">
        <v>1123</v>
      </c>
      <c r="H126" s="238">
        <v>0</v>
      </c>
      <c r="I126" s="170">
        <v>0.16</v>
      </c>
      <c r="J126" s="236" t="s">
        <v>757</v>
      </c>
      <c r="K126" s="238">
        <v>0.62</v>
      </c>
      <c r="L126" s="170">
        <v>0.13</v>
      </c>
      <c r="M126" s="236" t="s">
        <v>392</v>
      </c>
      <c r="N126" s="238">
        <v>0.62</v>
      </c>
      <c r="O126" s="170">
        <v>0.14000000000000001</v>
      </c>
      <c r="P126" s="166">
        <f t="shared" si="3"/>
        <v>0.124</v>
      </c>
    </row>
    <row r="127" spans="1:16" ht="15" customHeight="1" x14ac:dyDescent="0.25">
      <c r="A127" s="237"/>
      <c r="B127" s="239"/>
      <c r="C127" s="177"/>
      <c r="D127" s="237"/>
      <c r="E127" s="239"/>
      <c r="F127" s="177"/>
      <c r="G127" s="237"/>
      <c r="H127" s="239"/>
      <c r="I127" s="177"/>
      <c r="J127" s="237"/>
      <c r="K127" s="239"/>
      <c r="L127" s="177"/>
      <c r="M127" s="237"/>
      <c r="N127" s="239"/>
      <c r="O127" s="177"/>
      <c r="P127" s="166">
        <f t="shared" si="3"/>
        <v>0</v>
      </c>
    </row>
    <row r="128" spans="1:16" ht="15.75" x14ac:dyDescent="0.25">
      <c r="A128" s="236" t="s">
        <v>1798</v>
      </c>
      <c r="B128" s="238">
        <v>0</v>
      </c>
      <c r="C128" s="170">
        <v>0.08</v>
      </c>
      <c r="D128" s="236" t="s">
        <v>1797</v>
      </c>
      <c r="E128" s="238">
        <v>0</v>
      </c>
      <c r="F128" s="170">
        <v>0.08</v>
      </c>
      <c r="G128" s="236" t="s">
        <v>1122</v>
      </c>
      <c r="H128" s="238">
        <v>0</v>
      </c>
      <c r="I128" s="170">
        <v>0.14000000000000001</v>
      </c>
      <c r="J128" s="236" t="s">
        <v>756</v>
      </c>
      <c r="K128" s="238">
        <v>0.62</v>
      </c>
      <c r="L128" s="170">
        <v>0.19</v>
      </c>
      <c r="M128" s="236" t="s">
        <v>391</v>
      </c>
      <c r="N128" s="238">
        <v>0.62</v>
      </c>
      <c r="O128" s="170">
        <v>0.14000000000000001</v>
      </c>
      <c r="P128" s="166">
        <f t="shared" si="3"/>
        <v>0.12600000000000003</v>
      </c>
    </row>
    <row r="129" spans="1:17" ht="15" customHeight="1" x14ac:dyDescent="0.25">
      <c r="A129" s="237"/>
      <c r="B129" s="239"/>
      <c r="C129" s="177"/>
      <c r="D129" s="237"/>
      <c r="E129" s="239"/>
      <c r="F129" s="177"/>
      <c r="G129" s="237"/>
      <c r="H129" s="239"/>
      <c r="I129" s="177"/>
      <c r="J129" s="237"/>
      <c r="K129" s="239"/>
      <c r="L129" s="177"/>
      <c r="M129" s="237"/>
      <c r="N129" s="239"/>
      <c r="O129" s="177"/>
      <c r="P129" s="166">
        <f t="shared" si="3"/>
        <v>0</v>
      </c>
    </row>
    <row r="130" spans="1:17" ht="15.75" x14ac:dyDescent="0.25">
      <c r="A130" s="236" t="s">
        <v>1796</v>
      </c>
      <c r="B130" s="238">
        <v>0</v>
      </c>
      <c r="C130" s="170">
        <v>0.09</v>
      </c>
      <c r="D130" s="236" t="s">
        <v>1795</v>
      </c>
      <c r="E130" s="238">
        <v>0</v>
      </c>
      <c r="F130" s="170">
        <v>0.04</v>
      </c>
      <c r="G130" s="236" t="s">
        <v>1121</v>
      </c>
      <c r="H130" s="238">
        <v>0</v>
      </c>
      <c r="I130" s="170">
        <v>0.13</v>
      </c>
      <c r="J130" s="236" t="s">
        <v>755</v>
      </c>
      <c r="K130" s="238">
        <v>0.62</v>
      </c>
      <c r="L130" s="170">
        <v>0.15</v>
      </c>
      <c r="M130" s="236" t="s">
        <v>390</v>
      </c>
      <c r="N130" s="238">
        <v>0.62</v>
      </c>
      <c r="O130" s="170">
        <v>0.12</v>
      </c>
      <c r="P130" s="166">
        <f t="shared" si="3"/>
        <v>0.10600000000000001</v>
      </c>
    </row>
    <row r="131" spans="1:17" ht="15" customHeight="1" x14ac:dyDescent="0.25">
      <c r="A131" s="237"/>
      <c r="B131" s="239"/>
      <c r="C131" s="177"/>
      <c r="D131" s="237"/>
      <c r="E131" s="239"/>
      <c r="F131" s="177"/>
      <c r="G131" s="237"/>
      <c r="H131" s="239"/>
      <c r="I131" s="177"/>
      <c r="J131" s="237"/>
      <c r="K131" s="239"/>
      <c r="L131" s="177"/>
      <c r="M131" s="237"/>
      <c r="N131" s="239"/>
      <c r="O131" s="177"/>
      <c r="P131" s="166">
        <f t="shared" si="3"/>
        <v>0</v>
      </c>
    </row>
    <row r="132" spans="1:17" ht="15.75" x14ac:dyDescent="0.25">
      <c r="A132" s="236" t="s">
        <v>1794</v>
      </c>
      <c r="B132" s="238">
        <v>0</v>
      </c>
      <c r="C132" s="170">
        <v>0.1</v>
      </c>
      <c r="D132" s="236" t="s">
        <v>1793</v>
      </c>
      <c r="E132" s="238">
        <v>0</v>
      </c>
      <c r="F132" s="170">
        <v>0.08</v>
      </c>
      <c r="G132" s="236" t="s">
        <v>1120</v>
      </c>
      <c r="H132" s="238">
        <v>0</v>
      </c>
      <c r="I132" s="170">
        <v>0.11</v>
      </c>
      <c r="J132" s="236" t="s">
        <v>754</v>
      </c>
      <c r="K132" s="238">
        <v>0.63</v>
      </c>
      <c r="L132" s="170">
        <v>0.14000000000000001</v>
      </c>
      <c r="M132" s="236" t="s">
        <v>389</v>
      </c>
      <c r="N132" s="238">
        <v>0.63</v>
      </c>
      <c r="O132" s="170">
        <v>7.0000000000000007E-2</v>
      </c>
      <c r="P132" s="166">
        <f t="shared" si="3"/>
        <v>0.1</v>
      </c>
    </row>
    <row r="133" spans="1:17" ht="15" customHeight="1" x14ac:dyDescent="0.25">
      <c r="A133" s="237"/>
      <c r="B133" s="239"/>
      <c r="C133" s="177"/>
      <c r="D133" s="237"/>
      <c r="E133" s="239"/>
      <c r="F133" s="177"/>
      <c r="G133" s="237"/>
      <c r="H133" s="239"/>
      <c r="I133" s="177"/>
      <c r="J133" s="237"/>
      <c r="K133" s="239"/>
      <c r="L133" s="177"/>
      <c r="M133" s="237"/>
      <c r="N133" s="239"/>
      <c r="O133" s="177"/>
      <c r="P133" s="166">
        <f t="shared" si="3"/>
        <v>0</v>
      </c>
    </row>
    <row r="134" spans="1:17" ht="15.75" x14ac:dyDescent="0.25">
      <c r="A134" s="236" t="s">
        <v>1792</v>
      </c>
      <c r="B134" s="238">
        <v>0</v>
      </c>
      <c r="C134" s="170">
        <v>0.03</v>
      </c>
      <c r="D134" s="236" t="s">
        <v>1791</v>
      </c>
      <c r="E134" s="238">
        <v>0</v>
      </c>
      <c r="F134" s="170">
        <v>0.12</v>
      </c>
      <c r="G134" s="236" t="s">
        <v>1119</v>
      </c>
      <c r="H134" s="238">
        <v>0</v>
      </c>
      <c r="I134" s="170">
        <v>0.03</v>
      </c>
      <c r="J134" s="236" t="s">
        <v>753</v>
      </c>
      <c r="K134" s="238">
        <v>0.63</v>
      </c>
      <c r="L134" s="170">
        <v>0.17</v>
      </c>
      <c r="M134" s="236" t="s">
        <v>388</v>
      </c>
      <c r="N134" s="238">
        <v>0.63</v>
      </c>
      <c r="O134" s="170">
        <v>0.09</v>
      </c>
      <c r="P134" s="166">
        <f t="shared" si="3"/>
        <v>8.7999999999999995E-2</v>
      </c>
    </row>
    <row r="135" spans="1:17" ht="15" customHeight="1" x14ac:dyDescent="0.25">
      <c r="A135" s="237"/>
      <c r="B135" s="239"/>
      <c r="C135" s="177"/>
      <c r="D135" s="237"/>
      <c r="E135" s="239"/>
      <c r="F135" s="177"/>
      <c r="G135" s="237"/>
      <c r="H135" s="239"/>
      <c r="I135" s="177"/>
      <c r="J135" s="237"/>
      <c r="K135" s="239"/>
      <c r="L135" s="177"/>
      <c r="M135" s="237"/>
      <c r="N135" s="239"/>
      <c r="O135" s="177"/>
      <c r="P135" s="166">
        <f t="shared" si="3"/>
        <v>0</v>
      </c>
    </row>
    <row r="136" spans="1:17" ht="15.75" x14ac:dyDescent="0.25">
      <c r="A136" s="236" t="s">
        <v>1790</v>
      </c>
      <c r="B136" s="238">
        <v>0</v>
      </c>
      <c r="C136" s="170">
        <v>0.11</v>
      </c>
      <c r="D136" s="236" t="s">
        <v>1789</v>
      </c>
      <c r="E136" s="238">
        <v>0</v>
      </c>
      <c r="F136" s="170">
        <v>0.14000000000000001</v>
      </c>
      <c r="G136" s="236" t="s">
        <v>1118</v>
      </c>
      <c r="H136" s="238">
        <v>0</v>
      </c>
      <c r="I136" s="170">
        <v>0.09</v>
      </c>
      <c r="J136" s="236" t="s">
        <v>752</v>
      </c>
      <c r="K136" s="238">
        <v>0.63</v>
      </c>
      <c r="L136" s="170">
        <v>0.17</v>
      </c>
      <c r="M136" s="236" t="s">
        <v>387</v>
      </c>
      <c r="N136" s="238">
        <v>0.63</v>
      </c>
      <c r="O136" s="170">
        <v>0.02</v>
      </c>
      <c r="P136" s="166">
        <f t="shared" si="3"/>
        <v>0.10600000000000001</v>
      </c>
    </row>
    <row r="137" spans="1:17" ht="15" customHeight="1" x14ac:dyDescent="0.25">
      <c r="A137" s="237"/>
      <c r="B137" s="239"/>
      <c r="C137" s="177"/>
      <c r="D137" s="237"/>
      <c r="E137" s="239"/>
      <c r="F137" s="177"/>
      <c r="G137" s="237"/>
      <c r="H137" s="239"/>
      <c r="I137" s="177"/>
      <c r="J137" s="237"/>
      <c r="K137" s="239"/>
      <c r="L137" s="177"/>
      <c r="M137" s="237"/>
      <c r="N137" s="239"/>
      <c r="O137" s="177"/>
      <c r="P137" s="166">
        <f t="shared" si="3"/>
        <v>0</v>
      </c>
    </row>
    <row r="138" spans="1:17" ht="15" customHeight="1" x14ac:dyDescent="0.25">
      <c r="A138" s="175"/>
      <c r="B138" s="174"/>
      <c r="C138" s="179"/>
      <c r="D138" s="175"/>
      <c r="E138" s="174"/>
      <c r="F138" s="179"/>
      <c r="G138" s="236" t="s">
        <v>1117</v>
      </c>
      <c r="H138" s="238">
        <v>0</v>
      </c>
      <c r="I138" s="170">
        <v>0.1</v>
      </c>
      <c r="J138" s="175"/>
      <c r="K138" s="174"/>
      <c r="L138" s="179"/>
      <c r="M138" s="175"/>
      <c r="N138" s="174"/>
      <c r="O138" s="179"/>
      <c r="P138" s="166">
        <f>(C138+F138+I138+L138+O138)/1</f>
        <v>0.1</v>
      </c>
    </row>
    <row r="139" spans="1:17" ht="15" customHeight="1" x14ac:dyDescent="0.25">
      <c r="A139" s="175"/>
      <c r="B139" s="174"/>
      <c r="C139" s="179"/>
      <c r="D139" s="175"/>
      <c r="E139" s="174"/>
      <c r="F139" s="179"/>
      <c r="G139" s="237"/>
      <c r="H139" s="239"/>
      <c r="I139" s="177"/>
      <c r="J139" s="175"/>
      <c r="K139" s="174"/>
      <c r="L139" s="179"/>
      <c r="M139" s="175"/>
      <c r="N139" s="174"/>
      <c r="O139" s="179"/>
      <c r="P139" s="166">
        <f t="shared" ref="P139:P170" si="4">(C139+F139+I139+L139+O139)/5</f>
        <v>0</v>
      </c>
    </row>
    <row r="140" spans="1:17" ht="15" customHeight="1" x14ac:dyDescent="0.25">
      <c r="A140" s="175"/>
      <c r="B140" s="174"/>
      <c r="C140" s="179"/>
      <c r="D140" s="175"/>
      <c r="E140" s="174"/>
      <c r="F140" s="179"/>
      <c r="G140" s="175"/>
      <c r="H140" s="174"/>
      <c r="I140" s="179"/>
      <c r="J140" s="175"/>
      <c r="K140" s="174"/>
      <c r="L140" s="179"/>
      <c r="M140" s="175"/>
      <c r="N140" s="174"/>
      <c r="O140" s="179"/>
      <c r="P140" s="166">
        <f t="shared" si="4"/>
        <v>0</v>
      </c>
      <c r="Q140" s="166">
        <f>+SUM(P82:P138)</f>
        <v>2.9920000000000004</v>
      </c>
    </row>
    <row r="141" spans="1:17" ht="15" customHeight="1" x14ac:dyDescent="0.25">
      <c r="A141" s="175"/>
      <c r="B141" s="174"/>
      <c r="C141" s="179"/>
      <c r="D141" s="175"/>
      <c r="E141" s="174"/>
      <c r="F141" s="179"/>
      <c r="G141" s="175"/>
      <c r="H141" s="174"/>
      <c r="I141" s="179"/>
      <c r="J141" s="175"/>
      <c r="K141" s="174"/>
      <c r="L141" s="179"/>
      <c r="M141" s="175"/>
      <c r="N141" s="174"/>
      <c r="O141" s="179"/>
      <c r="P141" s="166">
        <f t="shared" si="4"/>
        <v>0</v>
      </c>
    </row>
    <row r="142" spans="1:17" ht="15.75" x14ac:dyDescent="0.25">
      <c r="A142" s="236" t="s">
        <v>1788</v>
      </c>
      <c r="B142" s="238">
        <v>0</v>
      </c>
      <c r="C142" s="170">
        <v>0.11</v>
      </c>
      <c r="D142" s="236" t="s">
        <v>1787</v>
      </c>
      <c r="E142" s="238">
        <v>0</v>
      </c>
      <c r="F142" s="170">
        <v>0.13</v>
      </c>
      <c r="G142" s="236" t="s">
        <v>1116</v>
      </c>
      <c r="H142" s="238">
        <v>0</v>
      </c>
      <c r="I142" s="170">
        <v>0.1</v>
      </c>
      <c r="J142" s="236" t="s">
        <v>751</v>
      </c>
      <c r="K142" s="238">
        <v>0.63</v>
      </c>
      <c r="L142" s="170">
        <v>0.19</v>
      </c>
      <c r="M142" s="236" t="s">
        <v>386</v>
      </c>
      <c r="N142" s="238">
        <v>0.63</v>
      </c>
      <c r="O142" s="170">
        <v>0.06</v>
      </c>
      <c r="P142" s="166">
        <f t="shared" si="4"/>
        <v>0.11800000000000002</v>
      </c>
    </row>
    <row r="143" spans="1:17" ht="15" customHeight="1" x14ac:dyDescent="0.25">
      <c r="A143" s="237"/>
      <c r="B143" s="239"/>
      <c r="C143" s="177"/>
      <c r="D143" s="237"/>
      <c r="E143" s="239"/>
      <c r="F143" s="177"/>
      <c r="G143" s="237"/>
      <c r="H143" s="239"/>
      <c r="I143" s="177"/>
      <c r="J143" s="237"/>
      <c r="K143" s="239"/>
      <c r="L143" s="177"/>
      <c r="M143" s="237"/>
      <c r="N143" s="239"/>
      <c r="O143" s="177"/>
      <c r="P143" s="166">
        <f t="shared" si="4"/>
        <v>0</v>
      </c>
    </row>
    <row r="144" spans="1:17" ht="15.75" x14ac:dyDescent="0.25">
      <c r="A144" s="236" t="s">
        <v>1786</v>
      </c>
      <c r="B144" s="238">
        <v>0</v>
      </c>
      <c r="C144" s="170">
        <v>0.09</v>
      </c>
      <c r="D144" s="236" t="s">
        <v>1785</v>
      </c>
      <c r="E144" s="238">
        <v>0</v>
      </c>
      <c r="F144" s="170">
        <v>0.1</v>
      </c>
      <c r="G144" s="236" t="s">
        <v>1115</v>
      </c>
      <c r="H144" s="238">
        <v>0</v>
      </c>
      <c r="I144" s="170">
        <v>0.17</v>
      </c>
      <c r="J144" s="236" t="s">
        <v>750</v>
      </c>
      <c r="K144" s="238">
        <v>0.63</v>
      </c>
      <c r="L144" s="170">
        <v>0.17</v>
      </c>
      <c r="M144" s="236" t="s">
        <v>385</v>
      </c>
      <c r="N144" s="238">
        <v>0.63</v>
      </c>
      <c r="O144" s="170">
        <v>0.04</v>
      </c>
      <c r="P144" s="166">
        <f t="shared" si="4"/>
        <v>0.11400000000000002</v>
      </c>
    </row>
    <row r="145" spans="1:16" ht="15" customHeight="1" x14ac:dyDescent="0.25">
      <c r="A145" s="237"/>
      <c r="B145" s="239"/>
      <c r="C145" s="177"/>
      <c r="D145" s="237"/>
      <c r="E145" s="239"/>
      <c r="F145" s="177"/>
      <c r="G145" s="237"/>
      <c r="H145" s="239"/>
      <c r="I145" s="177"/>
      <c r="J145" s="237"/>
      <c r="K145" s="239"/>
      <c r="L145" s="177"/>
      <c r="M145" s="237"/>
      <c r="N145" s="239"/>
      <c r="O145" s="177"/>
      <c r="P145" s="166">
        <f t="shared" si="4"/>
        <v>0</v>
      </c>
    </row>
    <row r="146" spans="1:16" ht="15.75" x14ac:dyDescent="0.25">
      <c r="A146" s="236" t="s">
        <v>1784</v>
      </c>
      <c r="B146" s="238">
        <v>0</v>
      </c>
      <c r="C146" s="170">
        <v>0.1</v>
      </c>
      <c r="D146" s="236" t="s">
        <v>1783</v>
      </c>
      <c r="E146" s="238">
        <v>0</v>
      </c>
      <c r="F146" s="170">
        <v>0.1</v>
      </c>
      <c r="G146" s="236" t="s">
        <v>1114</v>
      </c>
      <c r="H146" s="238">
        <v>0</v>
      </c>
      <c r="I146" s="170">
        <v>0.19</v>
      </c>
      <c r="J146" s="236" t="s">
        <v>749</v>
      </c>
      <c r="K146" s="238">
        <v>0.63</v>
      </c>
      <c r="L146" s="170">
        <v>0.11</v>
      </c>
      <c r="M146" s="236" t="s">
        <v>384</v>
      </c>
      <c r="N146" s="238">
        <v>0.63</v>
      </c>
      <c r="O146" s="170">
        <v>0.11</v>
      </c>
      <c r="P146" s="166">
        <f t="shared" si="4"/>
        <v>0.122</v>
      </c>
    </row>
    <row r="147" spans="1:16" ht="15" customHeight="1" x14ac:dyDescent="0.25">
      <c r="A147" s="237"/>
      <c r="B147" s="239"/>
      <c r="C147" s="177"/>
      <c r="D147" s="237"/>
      <c r="E147" s="239"/>
      <c r="F147" s="177"/>
      <c r="G147" s="237"/>
      <c r="H147" s="239"/>
      <c r="I147" s="177"/>
      <c r="J147" s="237"/>
      <c r="K147" s="239"/>
      <c r="L147" s="177"/>
      <c r="M147" s="237"/>
      <c r="N147" s="239"/>
      <c r="O147" s="177"/>
      <c r="P147" s="166">
        <f t="shared" si="4"/>
        <v>0</v>
      </c>
    </row>
    <row r="148" spans="1:16" ht="15.75" x14ac:dyDescent="0.25">
      <c r="A148" s="236" t="s">
        <v>1782</v>
      </c>
      <c r="B148" s="238">
        <v>0</v>
      </c>
      <c r="C148" s="170">
        <v>0.09</v>
      </c>
      <c r="D148" s="236" t="s">
        <v>1781</v>
      </c>
      <c r="E148" s="238">
        <v>0</v>
      </c>
      <c r="F148" s="170">
        <v>0.13</v>
      </c>
      <c r="G148" s="236" t="s">
        <v>1113</v>
      </c>
      <c r="H148" s="238">
        <v>0</v>
      </c>
      <c r="I148" s="170">
        <v>0.19</v>
      </c>
      <c r="J148" s="236" t="s">
        <v>748</v>
      </c>
      <c r="K148" s="238">
        <v>0.64</v>
      </c>
      <c r="L148" s="170">
        <v>0.13</v>
      </c>
      <c r="M148" s="236" t="s">
        <v>383</v>
      </c>
      <c r="N148" s="238">
        <v>0.64</v>
      </c>
      <c r="O148" s="170">
        <v>0.09</v>
      </c>
      <c r="P148" s="166">
        <f t="shared" si="4"/>
        <v>0.126</v>
      </c>
    </row>
    <row r="149" spans="1:16" ht="15" customHeight="1" x14ac:dyDescent="0.25">
      <c r="A149" s="237"/>
      <c r="B149" s="239"/>
      <c r="C149" s="177"/>
      <c r="D149" s="237"/>
      <c r="E149" s="239"/>
      <c r="F149" s="177"/>
      <c r="G149" s="237"/>
      <c r="H149" s="239"/>
      <c r="I149" s="177"/>
      <c r="J149" s="237"/>
      <c r="K149" s="239"/>
      <c r="L149" s="177"/>
      <c r="M149" s="237"/>
      <c r="N149" s="239"/>
      <c r="O149" s="177"/>
      <c r="P149" s="166">
        <f t="shared" si="4"/>
        <v>0</v>
      </c>
    </row>
    <row r="150" spans="1:16" ht="15.75" x14ac:dyDescent="0.25">
      <c r="A150" s="236" t="s">
        <v>1780</v>
      </c>
      <c r="B150" s="238">
        <v>0</v>
      </c>
      <c r="C150" s="170">
        <v>0.11</v>
      </c>
      <c r="D150" s="236" t="s">
        <v>1779</v>
      </c>
      <c r="E150" s="238">
        <v>0</v>
      </c>
      <c r="F150" s="170">
        <v>0.17</v>
      </c>
      <c r="G150" s="236" t="s">
        <v>1112</v>
      </c>
      <c r="H150" s="238">
        <v>0</v>
      </c>
      <c r="I150" s="170">
        <v>0.14000000000000001</v>
      </c>
      <c r="J150" s="236" t="s">
        <v>747</v>
      </c>
      <c r="K150" s="238">
        <v>0.64</v>
      </c>
      <c r="L150" s="170">
        <v>0.06</v>
      </c>
      <c r="M150" s="236" t="s">
        <v>382</v>
      </c>
      <c r="N150" s="238">
        <v>0.64</v>
      </c>
      <c r="O150" s="170">
        <v>0.14000000000000001</v>
      </c>
      <c r="P150" s="166">
        <f t="shared" si="4"/>
        <v>0.12400000000000003</v>
      </c>
    </row>
    <row r="151" spans="1:16" ht="15" customHeight="1" x14ac:dyDescent="0.25">
      <c r="A151" s="237"/>
      <c r="B151" s="239"/>
      <c r="C151" s="177"/>
      <c r="D151" s="237"/>
      <c r="E151" s="239"/>
      <c r="F151" s="177"/>
      <c r="G151" s="237"/>
      <c r="H151" s="239"/>
      <c r="I151" s="177"/>
      <c r="J151" s="237"/>
      <c r="K151" s="239"/>
      <c r="L151" s="177"/>
      <c r="M151" s="237"/>
      <c r="N151" s="239"/>
      <c r="O151" s="177"/>
      <c r="P151" s="166">
        <f t="shared" si="4"/>
        <v>0</v>
      </c>
    </row>
    <row r="152" spans="1:16" ht="15.75" x14ac:dyDescent="0.25">
      <c r="A152" s="236" t="s">
        <v>1778</v>
      </c>
      <c r="B152" s="238">
        <v>0</v>
      </c>
      <c r="C152" s="170">
        <v>0.06</v>
      </c>
      <c r="D152" s="236" t="s">
        <v>1777</v>
      </c>
      <c r="E152" s="238">
        <v>0</v>
      </c>
      <c r="F152" s="170">
        <v>0.12</v>
      </c>
      <c r="G152" s="236" t="s">
        <v>1111</v>
      </c>
      <c r="H152" s="238">
        <v>0</v>
      </c>
      <c r="I152" s="170">
        <v>0.06</v>
      </c>
      <c r="J152" s="236" t="s">
        <v>746</v>
      </c>
      <c r="K152" s="238">
        <v>0.64</v>
      </c>
      <c r="L152" s="170">
        <v>0.12</v>
      </c>
      <c r="M152" s="236" t="s">
        <v>381</v>
      </c>
      <c r="N152" s="238">
        <v>0.64</v>
      </c>
      <c r="O152" s="170">
        <v>0.13</v>
      </c>
      <c r="P152" s="166">
        <f t="shared" si="4"/>
        <v>9.8000000000000004E-2</v>
      </c>
    </row>
    <row r="153" spans="1:16" ht="15" customHeight="1" x14ac:dyDescent="0.25">
      <c r="A153" s="237"/>
      <c r="B153" s="239"/>
      <c r="C153" s="177"/>
      <c r="D153" s="237"/>
      <c r="E153" s="239"/>
      <c r="F153" s="177"/>
      <c r="G153" s="237"/>
      <c r="H153" s="239"/>
      <c r="I153" s="177"/>
      <c r="J153" s="237"/>
      <c r="K153" s="239"/>
      <c r="L153" s="177"/>
      <c r="M153" s="237"/>
      <c r="N153" s="239"/>
      <c r="O153" s="177"/>
      <c r="P153" s="166">
        <f t="shared" si="4"/>
        <v>0</v>
      </c>
    </row>
    <row r="154" spans="1:16" ht="15.75" x14ac:dyDescent="0.25">
      <c r="A154" s="236" t="s">
        <v>1776</v>
      </c>
      <c r="B154" s="238">
        <v>0</v>
      </c>
      <c r="C154" s="170">
        <v>0.06</v>
      </c>
      <c r="D154" s="236" t="s">
        <v>1775</v>
      </c>
      <c r="E154" s="238">
        <v>0</v>
      </c>
      <c r="F154" s="170">
        <v>0.06</v>
      </c>
      <c r="G154" s="236" t="s">
        <v>1110</v>
      </c>
      <c r="H154" s="238">
        <v>0</v>
      </c>
      <c r="I154" s="170">
        <v>0.16</v>
      </c>
      <c r="J154" s="236" t="s">
        <v>745</v>
      </c>
      <c r="K154" s="238">
        <v>0.64</v>
      </c>
      <c r="L154" s="170">
        <v>0.05</v>
      </c>
      <c r="M154" s="236" t="s">
        <v>380</v>
      </c>
      <c r="N154" s="238">
        <v>0.64</v>
      </c>
      <c r="O154" s="170">
        <v>0.12</v>
      </c>
      <c r="P154" s="166">
        <f t="shared" si="4"/>
        <v>0.09</v>
      </c>
    </row>
    <row r="155" spans="1:16" ht="15" customHeight="1" x14ac:dyDescent="0.25">
      <c r="A155" s="237"/>
      <c r="B155" s="239"/>
      <c r="C155" s="177"/>
      <c r="D155" s="237"/>
      <c r="E155" s="239"/>
      <c r="F155" s="177"/>
      <c r="G155" s="237"/>
      <c r="H155" s="239"/>
      <c r="I155" s="177"/>
      <c r="J155" s="237"/>
      <c r="K155" s="239"/>
      <c r="L155" s="177"/>
      <c r="M155" s="237"/>
      <c r="N155" s="239"/>
      <c r="O155" s="177"/>
      <c r="P155" s="166">
        <f t="shared" si="4"/>
        <v>0</v>
      </c>
    </row>
    <row r="156" spans="1:16" ht="15.75" x14ac:dyDescent="0.25">
      <c r="A156" s="236" t="s">
        <v>1774</v>
      </c>
      <c r="B156" s="238">
        <v>0</v>
      </c>
      <c r="C156" s="170">
        <v>0.05</v>
      </c>
      <c r="D156" s="236" t="s">
        <v>1773</v>
      </c>
      <c r="E156" s="238">
        <v>0</v>
      </c>
      <c r="F156" s="170">
        <v>0.14000000000000001</v>
      </c>
      <c r="G156" s="236" t="s">
        <v>1109</v>
      </c>
      <c r="H156" s="238">
        <v>0</v>
      </c>
      <c r="I156" s="170">
        <v>0.2</v>
      </c>
      <c r="J156" s="236" t="s">
        <v>744</v>
      </c>
      <c r="K156" s="238">
        <v>0.64</v>
      </c>
      <c r="L156" s="170">
        <v>0.06</v>
      </c>
      <c r="M156" s="236" t="s">
        <v>379</v>
      </c>
      <c r="N156" s="238">
        <v>0.64</v>
      </c>
      <c r="O156" s="170">
        <v>0.21</v>
      </c>
      <c r="P156" s="166">
        <f t="shared" si="4"/>
        <v>0.13200000000000001</v>
      </c>
    </row>
    <row r="157" spans="1:16" ht="15" customHeight="1" x14ac:dyDescent="0.25">
      <c r="A157" s="237"/>
      <c r="B157" s="239"/>
      <c r="C157" s="177"/>
      <c r="D157" s="237"/>
      <c r="E157" s="239"/>
      <c r="F157" s="177"/>
      <c r="G157" s="237"/>
      <c r="H157" s="239"/>
      <c r="I157" s="177"/>
      <c r="J157" s="237"/>
      <c r="K157" s="239"/>
      <c r="L157" s="177"/>
      <c r="M157" s="237"/>
      <c r="N157" s="239"/>
      <c r="O157" s="177"/>
      <c r="P157" s="166">
        <f t="shared" si="4"/>
        <v>0</v>
      </c>
    </row>
    <row r="158" spans="1:16" ht="15.75" x14ac:dyDescent="0.25">
      <c r="A158" s="236" t="s">
        <v>1772</v>
      </c>
      <c r="B158" s="238">
        <v>0</v>
      </c>
      <c r="C158" s="170">
        <v>0.12</v>
      </c>
      <c r="D158" s="236" t="s">
        <v>1771</v>
      </c>
      <c r="E158" s="238">
        <v>0</v>
      </c>
      <c r="F158" s="170">
        <v>0.18</v>
      </c>
      <c r="G158" s="236" t="s">
        <v>1108</v>
      </c>
      <c r="H158" s="238">
        <v>0</v>
      </c>
      <c r="I158" s="170">
        <v>0.22</v>
      </c>
      <c r="J158" s="236" t="s">
        <v>743</v>
      </c>
      <c r="K158" s="238">
        <v>0.64</v>
      </c>
      <c r="L158" s="170">
        <v>0.08</v>
      </c>
      <c r="M158" s="236" t="s">
        <v>378</v>
      </c>
      <c r="N158" s="238">
        <v>0.64</v>
      </c>
      <c r="O158" s="170">
        <v>0.21</v>
      </c>
      <c r="P158" s="166">
        <f t="shared" si="4"/>
        <v>0.16199999999999998</v>
      </c>
    </row>
    <row r="159" spans="1:16" ht="15" customHeight="1" x14ac:dyDescent="0.25">
      <c r="A159" s="237"/>
      <c r="B159" s="239"/>
      <c r="C159" s="177"/>
      <c r="D159" s="237"/>
      <c r="E159" s="239"/>
      <c r="F159" s="177"/>
      <c r="G159" s="237"/>
      <c r="H159" s="239"/>
      <c r="I159" s="177"/>
      <c r="J159" s="237"/>
      <c r="K159" s="239"/>
      <c r="L159" s="177"/>
      <c r="M159" s="237"/>
      <c r="N159" s="239"/>
      <c r="O159" s="177"/>
      <c r="P159" s="166">
        <f t="shared" si="4"/>
        <v>0</v>
      </c>
    </row>
    <row r="160" spans="1:16" ht="15.75" x14ac:dyDescent="0.25">
      <c r="A160" s="236" t="s">
        <v>1770</v>
      </c>
      <c r="B160" s="238">
        <v>0</v>
      </c>
      <c r="C160" s="170">
        <v>0.09</v>
      </c>
      <c r="D160" s="236" t="s">
        <v>1769</v>
      </c>
      <c r="E160" s="238">
        <v>0</v>
      </c>
      <c r="F160" s="170">
        <v>0.17</v>
      </c>
      <c r="G160" s="236" t="s">
        <v>1107</v>
      </c>
      <c r="H160" s="238">
        <v>0</v>
      </c>
      <c r="I160" s="170">
        <v>0.17</v>
      </c>
      <c r="J160" s="236" t="s">
        <v>742</v>
      </c>
      <c r="K160" s="238">
        <v>0.64</v>
      </c>
      <c r="L160" s="170">
        <v>0.17</v>
      </c>
      <c r="M160" s="236" t="s">
        <v>377</v>
      </c>
      <c r="N160" s="238">
        <v>0.64</v>
      </c>
      <c r="O160" s="170">
        <v>0.19</v>
      </c>
      <c r="P160" s="166">
        <f t="shared" si="4"/>
        <v>0.158</v>
      </c>
    </row>
    <row r="161" spans="1:16" ht="15" customHeight="1" x14ac:dyDescent="0.25">
      <c r="A161" s="237"/>
      <c r="B161" s="239"/>
      <c r="C161" s="177"/>
      <c r="D161" s="237"/>
      <c r="E161" s="239"/>
      <c r="F161" s="177"/>
      <c r="G161" s="237"/>
      <c r="H161" s="239"/>
      <c r="I161" s="177"/>
      <c r="J161" s="237"/>
      <c r="K161" s="239"/>
      <c r="L161" s="177"/>
      <c r="M161" s="237"/>
      <c r="N161" s="239"/>
      <c r="O161" s="177"/>
      <c r="P161" s="166">
        <f t="shared" si="4"/>
        <v>0</v>
      </c>
    </row>
    <row r="162" spans="1:16" ht="15.75" x14ac:dyDescent="0.25">
      <c r="A162" s="236" t="s">
        <v>1768</v>
      </c>
      <c r="B162" s="238">
        <v>0</v>
      </c>
      <c r="C162" s="170">
        <v>0.14000000000000001</v>
      </c>
      <c r="D162" s="236" t="s">
        <v>1767</v>
      </c>
      <c r="E162" s="238">
        <v>0</v>
      </c>
      <c r="F162" s="170">
        <v>0.15</v>
      </c>
      <c r="G162" s="236" t="s">
        <v>1106</v>
      </c>
      <c r="H162" s="238">
        <v>0</v>
      </c>
      <c r="I162" s="170">
        <v>0.13</v>
      </c>
      <c r="J162" s="236" t="s">
        <v>741</v>
      </c>
      <c r="K162" s="238">
        <v>0.65</v>
      </c>
      <c r="L162" s="170">
        <v>0.17</v>
      </c>
      <c r="M162" s="236" t="s">
        <v>376</v>
      </c>
      <c r="N162" s="238">
        <v>0.65</v>
      </c>
      <c r="O162" s="170">
        <v>0.12</v>
      </c>
      <c r="P162" s="166">
        <f t="shared" si="4"/>
        <v>0.14200000000000002</v>
      </c>
    </row>
    <row r="163" spans="1:16" ht="15" customHeight="1" x14ac:dyDescent="0.25">
      <c r="A163" s="237"/>
      <c r="B163" s="239"/>
      <c r="C163" s="177"/>
      <c r="D163" s="237"/>
      <c r="E163" s="239"/>
      <c r="F163" s="177"/>
      <c r="G163" s="237"/>
      <c r="H163" s="239"/>
      <c r="I163" s="177"/>
      <c r="J163" s="237"/>
      <c r="K163" s="239"/>
      <c r="L163" s="177"/>
      <c r="M163" s="237"/>
      <c r="N163" s="239"/>
      <c r="O163" s="177"/>
      <c r="P163" s="166">
        <f t="shared" si="4"/>
        <v>0</v>
      </c>
    </row>
    <row r="164" spans="1:16" ht="15.75" x14ac:dyDescent="0.25">
      <c r="A164" s="236" t="s">
        <v>1766</v>
      </c>
      <c r="B164" s="238">
        <v>0</v>
      </c>
      <c r="C164" s="170">
        <v>0.15</v>
      </c>
      <c r="D164" s="236" t="s">
        <v>1765</v>
      </c>
      <c r="E164" s="238">
        <v>0</v>
      </c>
      <c r="F164" s="170">
        <v>0.13</v>
      </c>
      <c r="G164" s="236" t="s">
        <v>1105</v>
      </c>
      <c r="H164" s="238">
        <v>0</v>
      </c>
      <c r="I164" s="170">
        <v>0.13</v>
      </c>
      <c r="J164" s="236" t="s">
        <v>740</v>
      </c>
      <c r="K164" s="238">
        <v>0.65</v>
      </c>
      <c r="L164" s="170">
        <v>0.17</v>
      </c>
      <c r="M164" s="236" t="s">
        <v>375</v>
      </c>
      <c r="N164" s="238">
        <v>0.65</v>
      </c>
      <c r="O164" s="170">
        <v>0.2</v>
      </c>
      <c r="P164" s="166">
        <f t="shared" si="4"/>
        <v>0.156</v>
      </c>
    </row>
    <row r="165" spans="1:16" ht="15" customHeight="1" x14ac:dyDescent="0.25">
      <c r="A165" s="237"/>
      <c r="B165" s="239"/>
      <c r="C165" s="177"/>
      <c r="D165" s="237"/>
      <c r="E165" s="239"/>
      <c r="F165" s="177"/>
      <c r="G165" s="237"/>
      <c r="H165" s="239"/>
      <c r="I165" s="177"/>
      <c r="J165" s="237"/>
      <c r="K165" s="239"/>
      <c r="L165" s="177"/>
      <c r="M165" s="237"/>
      <c r="N165" s="239"/>
      <c r="O165" s="177"/>
      <c r="P165" s="166">
        <f t="shared" si="4"/>
        <v>0</v>
      </c>
    </row>
    <row r="166" spans="1:16" ht="15.75" x14ac:dyDescent="0.25">
      <c r="A166" s="236" t="s">
        <v>1764</v>
      </c>
      <c r="B166" s="238">
        <v>0</v>
      </c>
      <c r="C166" s="170">
        <v>0.09</v>
      </c>
      <c r="D166" s="236" t="s">
        <v>1763</v>
      </c>
      <c r="E166" s="238">
        <v>0</v>
      </c>
      <c r="F166" s="170">
        <v>0.13</v>
      </c>
      <c r="G166" s="236" t="s">
        <v>1104</v>
      </c>
      <c r="H166" s="238">
        <v>0</v>
      </c>
      <c r="I166" s="170">
        <v>0.12</v>
      </c>
      <c r="J166" s="236" t="s">
        <v>739</v>
      </c>
      <c r="K166" s="238">
        <v>0.65</v>
      </c>
      <c r="L166" s="170">
        <v>0.19</v>
      </c>
      <c r="M166" s="236" t="s">
        <v>374</v>
      </c>
      <c r="N166" s="238">
        <v>0.65</v>
      </c>
      <c r="O166" s="170">
        <v>0.13</v>
      </c>
      <c r="P166" s="166">
        <f t="shared" si="4"/>
        <v>0.13200000000000001</v>
      </c>
    </row>
    <row r="167" spans="1:16" ht="15" customHeight="1" x14ac:dyDescent="0.25">
      <c r="A167" s="237"/>
      <c r="B167" s="239"/>
      <c r="C167" s="177"/>
      <c r="D167" s="237"/>
      <c r="E167" s="239"/>
      <c r="F167" s="177"/>
      <c r="G167" s="237"/>
      <c r="H167" s="239"/>
      <c r="I167" s="177"/>
      <c r="J167" s="237"/>
      <c r="K167" s="239"/>
      <c r="L167" s="177"/>
      <c r="M167" s="237"/>
      <c r="N167" s="239"/>
      <c r="O167" s="177"/>
      <c r="P167" s="166">
        <f t="shared" si="4"/>
        <v>0</v>
      </c>
    </row>
    <row r="168" spans="1:16" ht="15.75" x14ac:dyDescent="0.25">
      <c r="A168" s="236" t="s">
        <v>1762</v>
      </c>
      <c r="B168" s="238">
        <v>0</v>
      </c>
      <c r="C168" s="170">
        <v>0.17</v>
      </c>
      <c r="D168" s="236" t="s">
        <v>1761</v>
      </c>
      <c r="E168" s="238">
        <v>0</v>
      </c>
      <c r="F168" s="170">
        <v>0.15</v>
      </c>
      <c r="G168" s="236" t="s">
        <v>1103</v>
      </c>
      <c r="H168" s="238">
        <v>0</v>
      </c>
      <c r="I168" s="170">
        <v>0.14000000000000001</v>
      </c>
      <c r="J168" s="236" t="s">
        <v>738</v>
      </c>
      <c r="K168" s="238">
        <v>0.65</v>
      </c>
      <c r="L168" s="170">
        <v>0.19</v>
      </c>
      <c r="M168" s="236" t="s">
        <v>373</v>
      </c>
      <c r="N168" s="238">
        <v>0.65</v>
      </c>
      <c r="O168" s="170">
        <v>0.16</v>
      </c>
      <c r="P168" s="166">
        <f t="shared" si="4"/>
        <v>0.16200000000000001</v>
      </c>
    </row>
    <row r="169" spans="1:16" ht="15" customHeight="1" x14ac:dyDescent="0.25">
      <c r="A169" s="237"/>
      <c r="B169" s="239"/>
      <c r="C169" s="177"/>
      <c r="D169" s="237"/>
      <c r="E169" s="239"/>
      <c r="F169" s="177"/>
      <c r="G169" s="237"/>
      <c r="H169" s="239"/>
      <c r="I169" s="177"/>
      <c r="J169" s="237"/>
      <c r="K169" s="239"/>
      <c r="L169" s="177"/>
      <c r="M169" s="237"/>
      <c r="N169" s="239"/>
      <c r="O169" s="177"/>
      <c r="P169" s="166">
        <f t="shared" si="4"/>
        <v>0</v>
      </c>
    </row>
    <row r="170" spans="1:16" ht="15.75" x14ac:dyDescent="0.25">
      <c r="A170" s="236" t="s">
        <v>1760</v>
      </c>
      <c r="B170" s="238">
        <v>0</v>
      </c>
      <c r="C170" s="170">
        <v>0.21</v>
      </c>
      <c r="D170" s="236" t="s">
        <v>1759</v>
      </c>
      <c r="E170" s="238">
        <v>0</v>
      </c>
      <c r="F170" s="170">
        <v>0.16</v>
      </c>
      <c r="G170" s="236" t="s">
        <v>1102</v>
      </c>
      <c r="H170" s="238">
        <v>0</v>
      </c>
      <c r="I170" s="170">
        <v>0.14000000000000001</v>
      </c>
      <c r="J170" s="236" t="s">
        <v>737</v>
      </c>
      <c r="K170" s="238">
        <v>0.65</v>
      </c>
      <c r="L170" s="170">
        <v>0.17</v>
      </c>
      <c r="M170" s="236" t="s">
        <v>372</v>
      </c>
      <c r="N170" s="238">
        <v>0.65</v>
      </c>
      <c r="O170" s="170">
        <v>0.19</v>
      </c>
      <c r="P170" s="166">
        <f t="shared" si="4"/>
        <v>0.17400000000000002</v>
      </c>
    </row>
    <row r="171" spans="1:16" ht="15" customHeight="1" x14ac:dyDescent="0.25">
      <c r="A171" s="237"/>
      <c r="B171" s="239"/>
      <c r="C171" s="177"/>
      <c r="D171" s="237"/>
      <c r="E171" s="239"/>
      <c r="F171" s="177"/>
      <c r="G171" s="237"/>
      <c r="H171" s="239"/>
      <c r="I171" s="177"/>
      <c r="J171" s="237"/>
      <c r="K171" s="239"/>
      <c r="L171" s="177"/>
      <c r="M171" s="237"/>
      <c r="N171" s="239"/>
      <c r="O171" s="177"/>
      <c r="P171" s="166">
        <f t="shared" ref="P171:P202" si="5">(C171+F171+I171+L171+O171)/5</f>
        <v>0</v>
      </c>
    </row>
    <row r="172" spans="1:16" ht="15.75" x14ac:dyDescent="0.25">
      <c r="A172" s="236" t="s">
        <v>1758</v>
      </c>
      <c r="B172" s="238">
        <v>0</v>
      </c>
      <c r="C172" s="170">
        <v>0.21</v>
      </c>
      <c r="D172" s="236" t="s">
        <v>1757</v>
      </c>
      <c r="E172" s="238">
        <v>0</v>
      </c>
      <c r="F172" s="170">
        <v>0.15</v>
      </c>
      <c r="G172" s="236" t="s">
        <v>1101</v>
      </c>
      <c r="H172" s="238">
        <v>0</v>
      </c>
      <c r="I172" s="170">
        <v>0.08</v>
      </c>
      <c r="J172" s="236" t="s">
        <v>736</v>
      </c>
      <c r="K172" s="238">
        <v>0.65</v>
      </c>
      <c r="L172" s="170">
        <v>0.15</v>
      </c>
      <c r="M172" s="236" t="s">
        <v>371</v>
      </c>
      <c r="N172" s="238">
        <v>0.65</v>
      </c>
      <c r="O172" s="170">
        <v>0.23</v>
      </c>
      <c r="P172" s="166">
        <f t="shared" si="5"/>
        <v>0.16399999999999998</v>
      </c>
    </row>
    <row r="173" spans="1:16" ht="15" customHeight="1" x14ac:dyDescent="0.25">
      <c r="A173" s="237"/>
      <c r="B173" s="239"/>
      <c r="C173" s="177"/>
      <c r="D173" s="237"/>
      <c r="E173" s="239"/>
      <c r="F173" s="177"/>
      <c r="G173" s="237"/>
      <c r="H173" s="239"/>
      <c r="I173" s="177"/>
      <c r="J173" s="237"/>
      <c r="K173" s="239"/>
      <c r="L173" s="177"/>
      <c r="M173" s="237"/>
      <c r="N173" s="239"/>
      <c r="O173" s="177"/>
      <c r="P173" s="166">
        <f t="shared" si="5"/>
        <v>0</v>
      </c>
    </row>
    <row r="174" spans="1:16" ht="15.75" x14ac:dyDescent="0.25">
      <c r="A174" s="236" t="s">
        <v>1756</v>
      </c>
      <c r="B174" s="238">
        <v>0</v>
      </c>
      <c r="C174" s="170">
        <v>0.21</v>
      </c>
      <c r="D174" s="236" t="s">
        <v>1755</v>
      </c>
      <c r="E174" s="238">
        <v>0</v>
      </c>
      <c r="F174" s="170">
        <v>0.12</v>
      </c>
      <c r="G174" s="236" t="s">
        <v>1100</v>
      </c>
      <c r="H174" s="238">
        <v>0</v>
      </c>
      <c r="I174" s="170">
        <v>0.01</v>
      </c>
      <c r="J174" s="236" t="s">
        <v>735</v>
      </c>
      <c r="K174" s="238">
        <v>0.65</v>
      </c>
      <c r="L174" s="170">
        <v>0.14000000000000001</v>
      </c>
      <c r="M174" s="236" t="s">
        <v>370</v>
      </c>
      <c r="N174" s="238">
        <v>0.65</v>
      </c>
      <c r="O174" s="170">
        <v>0.18</v>
      </c>
      <c r="P174" s="166">
        <f t="shared" si="5"/>
        <v>0.13199999999999998</v>
      </c>
    </row>
    <row r="175" spans="1:16" ht="15" customHeight="1" x14ac:dyDescent="0.25">
      <c r="A175" s="237"/>
      <c r="B175" s="239"/>
      <c r="C175" s="177"/>
      <c r="D175" s="237"/>
      <c r="E175" s="239"/>
      <c r="F175" s="177"/>
      <c r="G175" s="237"/>
      <c r="H175" s="239"/>
      <c r="I175" s="177"/>
      <c r="J175" s="237"/>
      <c r="K175" s="239"/>
      <c r="L175" s="177"/>
      <c r="M175" s="237"/>
      <c r="N175" s="239"/>
      <c r="O175" s="177"/>
      <c r="P175" s="166">
        <f t="shared" si="5"/>
        <v>0</v>
      </c>
    </row>
    <row r="176" spans="1:16" ht="15.75" x14ac:dyDescent="0.25">
      <c r="A176" s="236" t="s">
        <v>1754</v>
      </c>
      <c r="B176" s="238">
        <v>0</v>
      </c>
      <c r="C176" s="170">
        <v>0.16</v>
      </c>
      <c r="D176" s="236" t="s">
        <v>1753</v>
      </c>
      <c r="E176" s="238">
        <v>0</v>
      </c>
      <c r="F176" s="170">
        <v>0.16</v>
      </c>
      <c r="G176" s="236" t="s">
        <v>1099</v>
      </c>
      <c r="H176" s="238">
        <v>0</v>
      </c>
      <c r="I176" s="170">
        <v>7.0000000000000007E-2</v>
      </c>
      <c r="J176" s="236" t="s">
        <v>734</v>
      </c>
      <c r="K176" s="238">
        <v>0.66</v>
      </c>
      <c r="L176" s="170">
        <v>0.1</v>
      </c>
      <c r="M176" s="236" t="s">
        <v>369</v>
      </c>
      <c r="N176" s="238">
        <v>0.66</v>
      </c>
      <c r="O176" s="170">
        <v>0.15</v>
      </c>
      <c r="P176" s="166">
        <f t="shared" si="5"/>
        <v>0.128</v>
      </c>
    </row>
    <row r="177" spans="1:16" ht="15" customHeight="1" x14ac:dyDescent="0.25">
      <c r="A177" s="237"/>
      <c r="B177" s="239"/>
      <c r="C177" s="177"/>
      <c r="D177" s="237"/>
      <c r="E177" s="239"/>
      <c r="F177" s="177"/>
      <c r="G177" s="237"/>
      <c r="H177" s="239"/>
      <c r="I177" s="177"/>
      <c r="J177" s="237"/>
      <c r="K177" s="239"/>
      <c r="L177" s="177"/>
      <c r="M177" s="237"/>
      <c r="N177" s="239"/>
      <c r="O177" s="177"/>
      <c r="P177" s="166">
        <f t="shared" si="5"/>
        <v>0</v>
      </c>
    </row>
    <row r="178" spans="1:16" ht="15.75" x14ac:dyDescent="0.25">
      <c r="A178" s="236" t="s">
        <v>1752</v>
      </c>
      <c r="B178" s="238">
        <v>0</v>
      </c>
      <c r="C178" s="170">
        <v>0.17</v>
      </c>
      <c r="D178" s="236" t="s">
        <v>1751</v>
      </c>
      <c r="E178" s="238">
        <v>0</v>
      </c>
      <c r="F178" s="170">
        <v>0.09</v>
      </c>
      <c r="G178" s="236" t="s">
        <v>1098</v>
      </c>
      <c r="H178" s="238">
        <v>0</v>
      </c>
      <c r="I178" s="170">
        <v>0.12</v>
      </c>
      <c r="J178" s="236" t="s">
        <v>733</v>
      </c>
      <c r="K178" s="238">
        <v>0.66</v>
      </c>
      <c r="L178" s="170">
        <v>0.12</v>
      </c>
      <c r="M178" s="236" t="s">
        <v>368</v>
      </c>
      <c r="N178" s="238">
        <v>0.66</v>
      </c>
      <c r="O178" s="170">
        <v>0.17</v>
      </c>
      <c r="P178" s="166">
        <f t="shared" si="5"/>
        <v>0.13400000000000001</v>
      </c>
    </row>
    <row r="179" spans="1:16" ht="15" customHeight="1" x14ac:dyDescent="0.25">
      <c r="A179" s="237"/>
      <c r="B179" s="239"/>
      <c r="C179" s="177"/>
      <c r="D179" s="237"/>
      <c r="E179" s="239"/>
      <c r="F179" s="177"/>
      <c r="G179" s="237"/>
      <c r="H179" s="239"/>
      <c r="I179" s="177"/>
      <c r="J179" s="237"/>
      <c r="K179" s="239"/>
      <c r="L179" s="177"/>
      <c r="M179" s="237"/>
      <c r="N179" s="239"/>
      <c r="O179" s="177"/>
      <c r="P179" s="166">
        <f t="shared" si="5"/>
        <v>0</v>
      </c>
    </row>
    <row r="180" spans="1:16" ht="15.75" x14ac:dyDescent="0.25">
      <c r="A180" s="236" t="s">
        <v>1750</v>
      </c>
      <c r="B180" s="238">
        <v>0</v>
      </c>
      <c r="C180" s="170">
        <v>0.17</v>
      </c>
      <c r="D180" s="236" t="s">
        <v>1749</v>
      </c>
      <c r="E180" s="238">
        <v>0</v>
      </c>
      <c r="F180" s="170">
        <v>0.04</v>
      </c>
      <c r="G180" s="236" t="s">
        <v>1097</v>
      </c>
      <c r="H180" s="238">
        <v>0</v>
      </c>
      <c r="I180" s="170">
        <v>0.16</v>
      </c>
      <c r="J180" s="236" t="s">
        <v>732</v>
      </c>
      <c r="K180" s="238">
        <v>0.66</v>
      </c>
      <c r="L180" s="170">
        <v>0.12</v>
      </c>
      <c r="M180" s="236" t="s">
        <v>367</v>
      </c>
      <c r="N180" s="238">
        <v>0.66</v>
      </c>
      <c r="O180" s="170">
        <v>0.14000000000000001</v>
      </c>
      <c r="P180" s="166">
        <f t="shared" si="5"/>
        <v>0.126</v>
      </c>
    </row>
    <row r="181" spans="1:16" ht="15" customHeight="1" x14ac:dyDescent="0.25">
      <c r="A181" s="237"/>
      <c r="B181" s="239"/>
      <c r="C181" s="177"/>
      <c r="D181" s="237"/>
      <c r="E181" s="239"/>
      <c r="F181" s="177"/>
      <c r="G181" s="237"/>
      <c r="H181" s="239"/>
      <c r="I181" s="177"/>
      <c r="J181" s="237"/>
      <c r="K181" s="239"/>
      <c r="L181" s="177"/>
      <c r="M181" s="237"/>
      <c r="N181" s="239"/>
      <c r="O181" s="177"/>
      <c r="P181" s="166">
        <f t="shared" si="5"/>
        <v>0</v>
      </c>
    </row>
    <row r="182" spans="1:16" ht="15.75" x14ac:dyDescent="0.25">
      <c r="A182" s="236" t="s">
        <v>1748</v>
      </c>
      <c r="B182" s="238">
        <v>0</v>
      </c>
      <c r="C182" s="170">
        <v>0.14000000000000001</v>
      </c>
      <c r="D182" s="236" t="s">
        <v>1747</v>
      </c>
      <c r="E182" s="238">
        <v>0</v>
      </c>
      <c r="F182" s="170">
        <v>0.06</v>
      </c>
      <c r="G182" s="236" t="s">
        <v>1096</v>
      </c>
      <c r="H182" s="238">
        <v>0</v>
      </c>
      <c r="I182" s="170">
        <v>0.19</v>
      </c>
      <c r="J182" s="236" t="s">
        <v>731</v>
      </c>
      <c r="K182" s="238">
        <v>0.66</v>
      </c>
      <c r="L182" s="170">
        <v>0.16</v>
      </c>
      <c r="M182" s="236" t="s">
        <v>366</v>
      </c>
      <c r="N182" s="238">
        <v>0.66</v>
      </c>
      <c r="O182" s="170">
        <v>0.13</v>
      </c>
      <c r="P182" s="166">
        <f t="shared" si="5"/>
        <v>0.13600000000000001</v>
      </c>
    </row>
    <row r="183" spans="1:16" ht="15" customHeight="1" x14ac:dyDescent="0.25">
      <c r="A183" s="237"/>
      <c r="B183" s="239"/>
      <c r="C183" s="177"/>
      <c r="D183" s="237"/>
      <c r="E183" s="239"/>
      <c r="F183" s="177"/>
      <c r="G183" s="237"/>
      <c r="H183" s="239"/>
      <c r="I183" s="177"/>
      <c r="J183" s="237"/>
      <c r="K183" s="239"/>
      <c r="L183" s="177"/>
      <c r="M183" s="237"/>
      <c r="N183" s="239"/>
      <c r="O183" s="177"/>
      <c r="P183" s="166">
        <f t="shared" si="5"/>
        <v>0</v>
      </c>
    </row>
    <row r="184" spans="1:16" ht="15.75" x14ac:dyDescent="0.25">
      <c r="A184" s="236" t="s">
        <v>1746</v>
      </c>
      <c r="B184" s="238">
        <v>0</v>
      </c>
      <c r="C184" s="170">
        <v>0.14000000000000001</v>
      </c>
      <c r="D184" s="236" t="s">
        <v>1745</v>
      </c>
      <c r="E184" s="238">
        <v>0</v>
      </c>
      <c r="F184" s="170">
        <v>0.13</v>
      </c>
      <c r="G184" s="236" t="s">
        <v>1095</v>
      </c>
      <c r="H184" s="238">
        <v>0</v>
      </c>
      <c r="I184" s="170">
        <v>0.17</v>
      </c>
      <c r="J184" s="236" t="s">
        <v>730</v>
      </c>
      <c r="K184" s="238">
        <v>0.66</v>
      </c>
      <c r="L184" s="170">
        <v>0.15</v>
      </c>
      <c r="M184" s="236" t="s">
        <v>365</v>
      </c>
      <c r="N184" s="238">
        <v>0.66</v>
      </c>
      <c r="O184" s="170">
        <v>0.09</v>
      </c>
      <c r="P184" s="166">
        <f t="shared" si="5"/>
        <v>0.13600000000000001</v>
      </c>
    </row>
    <row r="185" spans="1:16" ht="15" customHeight="1" x14ac:dyDescent="0.25">
      <c r="A185" s="237"/>
      <c r="B185" s="239"/>
      <c r="C185" s="177"/>
      <c r="D185" s="237"/>
      <c r="E185" s="239"/>
      <c r="F185" s="177"/>
      <c r="G185" s="237"/>
      <c r="H185" s="239"/>
      <c r="I185" s="177"/>
      <c r="J185" s="237"/>
      <c r="K185" s="239"/>
      <c r="L185" s="177"/>
      <c r="M185" s="237"/>
      <c r="N185" s="239"/>
      <c r="O185" s="177"/>
      <c r="P185" s="166">
        <f t="shared" si="5"/>
        <v>0</v>
      </c>
    </row>
    <row r="186" spans="1:16" ht="15.75" x14ac:dyDescent="0.25">
      <c r="A186" s="236" t="s">
        <v>1744</v>
      </c>
      <c r="B186" s="238">
        <v>0</v>
      </c>
      <c r="C186" s="170">
        <v>0.15</v>
      </c>
      <c r="D186" s="236" t="s">
        <v>1743</v>
      </c>
      <c r="E186" s="238">
        <v>0</v>
      </c>
      <c r="F186" s="170">
        <v>0.12</v>
      </c>
      <c r="G186" s="236" t="s">
        <v>1094</v>
      </c>
      <c r="H186" s="238">
        <v>0</v>
      </c>
      <c r="I186" s="170">
        <v>0.11</v>
      </c>
      <c r="J186" s="236" t="s">
        <v>729</v>
      </c>
      <c r="K186" s="238">
        <v>0.66</v>
      </c>
      <c r="L186" s="170">
        <v>0.15</v>
      </c>
      <c r="M186" s="236" t="s">
        <v>364</v>
      </c>
      <c r="N186" s="238">
        <v>0.66</v>
      </c>
      <c r="O186" s="170">
        <v>0.13</v>
      </c>
      <c r="P186" s="166">
        <f t="shared" si="5"/>
        <v>0.13200000000000001</v>
      </c>
    </row>
    <row r="187" spans="1:16" ht="15" customHeight="1" x14ac:dyDescent="0.25">
      <c r="A187" s="237"/>
      <c r="B187" s="239"/>
      <c r="C187" s="177"/>
      <c r="D187" s="237"/>
      <c r="E187" s="239"/>
      <c r="F187" s="177"/>
      <c r="G187" s="237"/>
      <c r="H187" s="239"/>
      <c r="I187" s="177"/>
      <c r="J187" s="237"/>
      <c r="K187" s="239"/>
      <c r="L187" s="177"/>
      <c r="M187" s="237"/>
      <c r="N187" s="239"/>
      <c r="O187" s="177"/>
      <c r="P187" s="166">
        <f t="shared" si="5"/>
        <v>0</v>
      </c>
    </row>
    <row r="188" spans="1:16" ht="15.75" x14ac:dyDescent="0.25">
      <c r="A188" s="236" t="s">
        <v>1742</v>
      </c>
      <c r="B188" s="238">
        <v>0</v>
      </c>
      <c r="C188" s="170">
        <v>0.16</v>
      </c>
      <c r="D188" s="236" t="s">
        <v>1741</v>
      </c>
      <c r="E188" s="238">
        <v>0</v>
      </c>
      <c r="F188" s="170">
        <v>0.12</v>
      </c>
      <c r="G188" s="236" t="s">
        <v>1093</v>
      </c>
      <c r="H188" s="238">
        <v>0</v>
      </c>
      <c r="I188" s="170">
        <v>0.11</v>
      </c>
      <c r="J188" s="236" t="s">
        <v>728</v>
      </c>
      <c r="K188" s="238">
        <v>0.66</v>
      </c>
      <c r="L188" s="170">
        <v>0.17</v>
      </c>
      <c r="M188" s="236" t="s">
        <v>363</v>
      </c>
      <c r="N188" s="238">
        <v>0.66</v>
      </c>
      <c r="O188" s="170">
        <v>0.1</v>
      </c>
      <c r="P188" s="166">
        <f t="shared" si="5"/>
        <v>0.13200000000000001</v>
      </c>
    </row>
    <row r="189" spans="1:16" ht="15" customHeight="1" x14ac:dyDescent="0.25">
      <c r="A189" s="237"/>
      <c r="B189" s="239"/>
      <c r="C189" s="177"/>
      <c r="D189" s="237"/>
      <c r="E189" s="239"/>
      <c r="F189" s="177"/>
      <c r="G189" s="237"/>
      <c r="H189" s="239"/>
      <c r="I189" s="177"/>
      <c r="J189" s="237"/>
      <c r="K189" s="239"/>
      <c r="L189" s="177"/>
      <c r="M189" s="237"/>
      <c r="N189" s="239"/>
      <c r="O189" s="177"/>
      <c r="P189" s="166">
        <f t="shared" si="5"/>
        <v>0</v>
      </c>
    </row>
    <row r="190" spans="1:16" ht="15.75" x14ac:dyDescent="0.25">
      <c r="A190" s="236" t="s">
        <v>1740</v>
      </c>
      <c r="B190" s="238">
        <v>0</v>
      </c>
      <c r="C190" s="170">
        <v>0.14000000000000001</v>
      </c>
      <c r="D190" s="236" t="s">
        <v>1739</v>
      </c>
      <c r="E190" s="238">
        <v>0</v>
      </c>
      <c r="F190" s="170">
        <v>0.1</v>
      </c>
      <c r="G190" s="236" t="s">
        <v>1092</v>
      </c>
      <c r="H190" s="238">
        <v>0</v>
      </c>
      <c r="I190" s="170">
        <v>7.0000000000000007E-2</v>
      </c>
      <c r="J190" s="236" t="s">
        <v>727</v>
      </c>
      <c r="K190" s="238">
        <v>0.67</v>
      </c>
      <c r="L190" s="170">
        <v>0.15</v>
      </c>
      <c r="M190" s="236" t="s">
        <v>362</v>
      </c>
      <c r="N190" s="238">
        <v>0.67</v>
      </c>
      <c r="O190" s="170">
        <v>0.04</v>
      </c>
      <c r="P190" s="166">
        <f t="shared" si="5"/>
        <v>0.10000000000000002</v>
      </c>
    </row>
    <row r="191" spans="1:16" ht="15" customHeight="1" x14ac:dyDescent="0.25">
      <c r="A191" s="237"/>
      <c r="B191" s="239"/>
      <c r="C191" s="177"/>
      <c r="D191" s="237"/>
      <c r="E191" s="239"/>
      <c r="F191" s="177"/>
      <c r="G191" s="237"/>
      <c r="H191" s="239"/>
      <c r="I191" s="177"/>
      <c r="J191" s="237"/>
      <c r="K191" s="239"/>
      <c r="L191" s="177"/>
      <c r="M191" s="237"/>
      <c r="N191" s="239"/>
      <c r="O191" s="177"/>
      <c r="P191" s="166">
        <f t="shared" si="5"/>
        <v>0</v>
      </c>
    </row>
    <row r="192" spans="1:16" ht="15.75" x14ac:dyDescent="0.25">
      <c r="A192" s="236" t="s">
        <v>1738</v>
      </c>
      <c r="B192" s="238">
        <v>0</v>
      </c>
      <c r="C192" s="170">
        <v>0.15</v>
      </c>
      <c r="D192" s="236" t="s">
        <v>1737</v>
      </c>
      <c r="E192" s="238">
        <v>0</v>
      </c>
      <c r="F192" s="170">
        <v>7.0000000000000007E-2</v>
      </c>
      <c r="G192" s="236" t="s">
        <v>1091</v>
      </c>
      <c r="H192" s="238">
        <v>0</v>
      </c>
      <c r="I192" s="170">
        <v>0.11</v>
      </c>
      <c r="J192" s="236" t="s">
        <v>726</v>
      </c>
      <c r="K192" s="238">
        <v>0.67</v>
      </c>
      <c r="L192" s="170">
        <v>0.16</v>
      </c>
      <c r="M192" s="236" t="s">
        <v>361</v>
      </c>
      <c r="N192" s="238">
        <v>0.67</v>
      </c>
      <c r="O192" s="170">
        <v>7.0000000000000007E-2</v>
      </c>
      <c r="P192" s="166">
        <f t="shared" si="5"/>
        <v>0.11200000000000002</v>
      </c>
    </row>
    <row r="193" spans="1:17" ht="15" customHeight="1" x14ac:dyDescent="0.25">
      <c r="A193" s="237"/>
      <c r="B193" s="239"/>
      <c r="C193" s="177"/>
      <c r="D193" s="237"/>
      <c r="E193" s="239"/>
      <c r="F193" s="177"/>
      <c r="G193" s="237"/>
      <c r="H193" s="239"/>
      <c r="I193" s="177"/>
      <c r="J193" s="237"/>
      <c r="K193" s="239"/>
      <c r="L193" s="177"/>
      <c r="M193" s="237"/>
      <c r="N193" s="239"/>
      <c r="O193" s="177"/>
      <c r="P193" s="166">
        <f t="shared" si="5"/>
        <v>0</v>
      </c>
    </row>
    <row r="194" spans="1:17" ht="15.75" x14ac:dyDescent="0.25">
      <c r="A194" s="236" t="s">
        <v>1736</v>
      </c>
      <c r="B194" s="238">
        <v>0</v>
      </c>
      <c r="C194" s="170">
        <v>0.23</v>
      </c>
      <c r="D194" s="236" t="s">
        <v>1735</v>
      </c>
      <c r="E194" s="238">
        <v>0</v>
      </c>
      <c r="F194" s="170">
        <v>7.0000000000000007E-2</v>
      </c>
      <c r="G194" s="236" t="s">
        <v>1090</v>
      </c>
      <c r="H194" s="238">
        <v>0</v>
      </c>
      <c r="I194" s="170">
        <v>0.15</v>
      </c>
      <c r="J194" s="236" t="s">
        <v>725</v>
      </c>
      <c r="K194" s="238">
        <v>0.67</v>
      </c>
      <c r="L194" s="170">
        <v>0.14000000000000001</v>
      </c>
      <c r="M194" s="236" t="s">
        <v>360</v>
      </c>
      <c r="N194" s="238">
        <v>0.67</v>
      </c>
      <c r="O194" s="170">
        <v>0.13</v>
      </c>
      <c r="P194" s="166">
        <f t="shared" si="5"/>
        <v>0.14400000000000002</v>
      </c>
    </row>
    <row r="195" spans="1:17" ht="15" customHeight="1" x14ac:dyDescent="0.25">
      <c r="A195" s="237"/>
      <c r="B195" s="239"/>
      <c r="C195" s="177"/>
      <c r="D195" s="237"/>
      <c r="E195" s="239"/>
      <c r="F195" s="177"/>
      <c r="G195" s="237"/>
      <c r="H195" s="239"/>
      <c r="I195" s="177"/>
      <c r="J195" s="237"/>
      <c r="K195" s="239"/>
      <c r="L195" s="177"/>
      <c r="M195" s="237"/>
      <c r="N195" s="239"/>
      <c r="O195" s="177"/>
      <c r="P195" s="166">
        <f t="shared" si="5"/>
        <v>0</v>
      </c>
    </row>
    <row r="196" spans="1:17" ht="15.75" x14ac:dyDescent="0.25">
      <c r="A196" s="236" t="s">
        <v>1734</v>
      </c>
      <c r="B196" s="238">
        <v>0</v>
      </c>
      <c r="C196" s="170">
        <v>0.23</v>
      </c>
      <c r="D196" s="236" t="s">
        <v>1733</v>
      </c>
      <c r="E196" s="238">
        <v>0</v>
      </c>
      <c r="F196" s="170">
        <v>0.12</v>
      </c>
      <c r="G196" s="236" t="s">
        <v>1089</v>
      </c>
      <c r="H196" s="238">
        <v>0</v>
      </c>
      <c r="I196" s="170">
        <v>0.14000000000000001</v>
      </c>
      <c r="J196" s="236" t="s">
        <v>724</v>
      </c>
      <c r="K196" s="238">
        <v>0.67</v>
      </c>
      <c r="L196" s="170">
        <v>0.15</v>
      </c>
      <c r="M196" s="236" t="s">
        <v>359</v>
      </c>
      <c r="N196" s="238">
        <v>0.67</v>
      </c>
      <c r="O196" s="170">
        <v>0.16</v>
      </c>
      <c r="P196" s="166">
        <f t="shared" si="5"/>
        <v>0.16</v>
      </c>
    </row>
    <row r="197" spans="1:17" ht="15" customHeight="1" x14ac:dyDescent="0.25">
      <c r="A197" s="237"/>
      <c r="B197" s="239"/>
      <c r="C197" s="177"/>
      <c r="D197" s="237"/>
      <c r="E197" s="239"/>
      <c r="F197" s="177"/>
      <c r="G197" s="237"/>
      <c r="H197" s="239"/>
      <c r="I197" s="177"/>
      <c r="J197" s="237"/>
      <c r="K197" s="239"/>
      <c r="L197" s="177"/>
      <c r="M197" s="237"/>
      <c r="N197" s="239"/>
      <c r="O197" s="177"/>
      <c r="P197" s="166">
        <f t="shared" si="5"/>
        <v>0</v>
      </c>
    </row>
    <row r="198" spans="1:17" ht="15.75" x14ac:dyDescent="0.25">
      <c r="A198" s="236" t="s">
        <v>1732</v>
      </c>
      <c r="B198" s="238">
        <v>0</v>
      </c>
      <c r="C198" s="170">
        <v>0.2</v>
      </c>
      <c r="D198" s="236" t="s">
        <v>1731</v>
      </c>
      <c r="E198" s="238">
        <v>0</v>
      </c>
      <c r="F198" s="170">
        <v>0.16</v>
      </c>
      <c r="G198" s="236" t="s">
        <v>1088</v>
      </c>
      <c r="H198" s="238">
        <v>0</v>
      </c>
      <c r="I198" s="170">
        <v>0.14000000000000001</v>
      </c>
      <c r="J198" s="236" t="s">
        <v>723</v>
      </c>
      <c r="K198" s="238">
        <v>0.67</v>
      </c>
      <c r="L198" s="170">
        <v>0.15</v>
      </c>
      <c r="M198" s="236" t="s">
        <v>358</v>
      </c>
      <c r="N198" s="238">
        <v>0.67</v>
      </c>
      <c r="O198" s="170">
        <v>0.16</v>
      </c>
      <c r="P198" s="166">
        <f t="shared" si="5"/>
        <v>0.16200000000000001</v>
      </c>
    </row>
    <row r="199" spans="1:17" ht="15" customHeight="1" x14ac:dyDescent="0.25">
      <c r="A199" s="237"/>
      <c r="B199" s="239"/>
      <c r="C199" s="177"/>
      <c r="D199" s="237"/>
      <c r="E199" s="239"/>
      <c r="F199" s="177"/>
      <c r="G199" s="237"/>
      <c r="H199" s="239"/>
      <c r="I199" s="177"/>
      <c r="J199" s="237"/>
      <c r="K199" s="239"/>
      <c r="L199" s="177"/>
      <c r="M199" s="237"/>
      <c r="N199" s="239"/>
      <c r="O199" s="177"/>
      <c r="P199" s="166">
        <f t="shared" si="5"/>
        <v>0</v>
      </c>
    </row>
    <row r="200" spans="1:17" ht="15.75" x14ac:dyDescent="0.25">
      <c r="A200" s="236" t="s">
        <v>1730</v>
      </c>
      <c r="B200" s="238">
        <v>0</v>
      </c>
      <c r="C200" s="170">
        <v>0.09</v>
      </c>
      <c r="D200" s="236" t="s">
        <v>1729</v>
      </c>
      <c r="E200" s="238">
        <v>0</v>
      </c>
      <c r="F200" s="170">
        <v>0.2</v>
      </c>
      <c r="G200" s="236" t="s">
        <v>1087</v>
      </c>
      <c r="H200" s="238">
        <v>0</v>
      </c>
      <c r="I200" s="170">
        <v>0.14000000000000001</v>
      </c>
      <c r="J200" s="236" t="s">
        <v>722</v>
      </c>
      <c r="K200" s="238">
        <v>0.67</v>
      </c>
      <c r="L200" s="170">
        <v>0.17</v>
      </c>
      <c r="M200" s="236" t="s">
        <v>357</v>
      </c>
      <c r="N200" s="238">
        <v>0.67</v>
      </c>
      <c r="O200" s="170">
        <v>0.17</v>
      </c>
      <c r="P200" s="166">
        <f t="shared" si="5"/>
        <v>0.15400000000000003</v>
      </c>
    </row>
    <row r="201" spans="1:17" ht="15" customHeight="1" x14ac:dyDescent="0.25">
      <c r="A201" s="237"/>
      <c r="B201" s="239"/>
      <c r="C201" s="177"/>
      <c r="D201" s="237"/>
      <c r="E201" s="239"/>
      <c r="F201" s="177"/>
      <c r="G201" s="237"/>
      <c r="H201" s="239"/>
      <c r="I201" s="177"/>
      <c r="J201" s="237"/>
      <c r="K201" s="239"/>
      <c r="L201" s="177"/>
      <c r="M201" s="237"/>
      <c r="N201" s="239"/>
      <c r="O201" s="177"/>
      <c r="P201" s="166">
        <f t="shared" si="5"/>
        <v>0</v>
      </c>
    </row>
    <row r="202" spans="1:17" ht="15.75" x14ac:dyDescent="0.25">
      <c r="A202" s="236" t="s">
        <v>1728</v>
      </c>
      <c r="B202" s="238">
        <v>0</v>
      </c>
      <c r="C202" s="170">
        <v>0.09</v>
      </c>
      <c r="D202" s="236" t="s">
        <v>1727</v>
      </c>
      <c r="E202" s="238">
        <v>0</v>
      </c>
      <c r="F202" s="170">
        <v>0.23</v>
      </c>
      <c r="G202" s="236" t="s">
        <v>1086</v>
      </c>
      <c r="H202" s="238">
        <v>0</v>
      </c>
      <c r="I202" s="170">
        <v>0.04</v>
      </c>
      <c r="J202" s="236" t="s">
        <v>721</v>
      </c>
      <c r="K202" s="238">
        <v>0.67</v>
      </c>
      <c r="L202" s="170">
        <v>0.11</v>
      </c>
      <c r="M202" s="236" t="s">
        <v>356</v>
      </c>
      <c r="N202" s="238">
        <v>0.67</v>
      </c>
      <c r="O202" s="170">
        <v>0.15</v>
      </c>
      <c r="P202" s="166">
        <f t="shared" si="5"/>
        <v>0.124</v>
      </c>
    </row>
    <row r="203" spans="1:17" ht="15" customHeight="1" x14ac:dyDescent="0.25">
      <c r="A203" s="237"/>
      <c r="B203" s="239"/>
      <c r="C203" s="177"/>
      <c r="D203" s="237"/>
      <c r="E203" s="239"/>
      <c r="F203" s="177"/>
      <c r="G203" s="237"/>
      <c r="H203" s="239"/>
      <c r="I203" s="177"/>
      <c r="J203" s="237"/>
      <c r="K203" s="239"/>
      <c r="L203" s="177"/>
      <c r="M203" s="237"/>
      <c r="N203" s="239"/>
      <c r="O203" s="177"/>
      <c r="P203" s="166">
        <f t="shared" ref="P203" si="6">(C203+F203+I203+L203+O203)/5</f>
        <v>0</v>
      </c>
    </row>
    <row r="204" spans="1:17" ht="15" customHeight="1" x14ac:dyDescent="0.25">
      <c r="A204" s="175"/>
      <c r="B204" s="174"/>
      <c r="C204" s="179"/>
      <c r="D204" s="175"/>
      <c r="E204" s="174"/>
      <c r="F204" s="179"/>
      <c r="G204" s="175"/>
      <c r="H204" s="174"/>
      <c r="I204" s="179"/>
      <c r="J204" s="175"/>
      <c r="K204" s="174"/>
      <c r="L204" s="179"/>
      <c r="M204" s="175"/>
      <c r="N204" s="174"/>
      <c r="O204" s="179"/>
      <c r="P204" s="166"/>
      <c r="Q204" s="166">
        <f>SUM(P142:P203)</f>
        <v>4.1860000000000008</v>
      </c>
    </row>
    <row r="205" spans="1:17" ht="15.75" x14ac:dyDescent="0.25">
      <c r="A205" s="236" t="s">
        <v>1726</v>
      </c>
      <c r="B205" s="238">
        <v>0</v>
      </c>
      <c r="C205" s="170">
        <v>0.12</v>
      </c>
      <c r="D205" s="236" t="s">
        <v>1725</v>
      </c>
      <c r="E205" s="238">
        <v>0</v>
      </c>
      <c r="F205" s="170">
        <v>0.22</v>
      </c>
      <c r="G205" s="236" t="s">
        <v>1085</v>
      </c>
      <c r="H205" s="238">
        <v>0</v>
      </c>
      <c r="I205" s="170">
        <v>0.15</v>
      </c>
      <c r="J205" s="236" t="s">
        <v>720</v>
      </c>
      <c r="K205" s="238">
        <v>0.67</v>
      </c>
      <c r="L205" s="170">
        <v>0.14000000000000001</v>
      </c>
      <c r="M205" s="236" t="s">
        <v>355</v>
      </c>
      <c r="N205" s="238">
        <v>0.67</v>
      </c>
      <c r="O205" s="170">
        <v>0.14000000000000001</v>
      </c>
      <c r="P205" s="166">
        <f t="shared" ref="P205:P236" si="7">(C205+F205+I205+L205+O205)/5</f>
        <v>0.154</v>
      </c>
    </row>
    <row r="206" spans="1:17" ht="15" customHeight="1" x14ac:dyDescent="0.25">
      <c r="A206" s="237"/>
      <c r="B206" s="239"/>
      <c r="C206" s="177"/>
      <c r="D206" s="237"/>
      <c r="E206" s="239"/>
      <c r="F206" s="177"/>
      <c r="G206" s="237"/>
      <c r="H206" s="239"/>
      <c r="I206" s="177"/>
      <c r="J206" s="237"/>
      <c r="K206" s="239"/>
      <c r="L206" s="177"/>
      <c r="M206" s="237"/>
      <c r="N206" s="239"/>
      <c r="O206" s="177"/>
      <c r="P206" s="166">
        <f t="shared" si="7"/>
        <v>0</v>
      </c>
    </row>
    <row r="207" spans="1:17" ht="15.75" x14ac:dyDescent="0.25">
      <c r="A207" s="236" t="s">
        <v>1724</v>
      </c>
      <c r="B207" s="238">
        <v>0</v>
      </c>
      <c r="C207" s="170">
        <v>0.15</v>
      </c>
      <c r="D207" s="236" t="s">
        <v>1723</v>
      </c>
      <c r="E207" s="238">
        <v>0</v>
      </c>
      <c r="F207" s="170">
        <v>0.1</v>
      </c>
      <c r="G207" s="236" t="s">
        <v>1084</v>
      </c>
      <c r="H207" s="238">
        <v>0</v>
      </c>
      <c r="I207" s="170">
        <v>0.22</v>
      </c>
      <c r="J207" s="236" t="s">
        <v>719</v>
      </c>
      <c r="K207" s="238">
        <v>0.67</v>
      </c>
      <c r="L207" s="170">
        <v>0.16</v>
      </c>
      <c r="M207" s="236" t="s">
        <v>354</v>
      </c>
      <c r="N207" s="238">
        <v>0.67</v>
      </c>
      <c r="O207" s="170">
        <v>0.11</v>
      </c>
      <c r="P207" s="166">
        <f t="shared" si="7"/>
        <v>0.14799999999999999</v>
      </c>
    </row>
    <row r="208" spans="1:17" ht="15" customHeight="1" x14ac:dyDescent="0.25">
      <c r="A208" s="237"/>
      <c r="B208" s="239"/>
      <c r="C208" s="177"/>
      <c r="D208" s="237"/>
      <c r="E208" s="239"/>
      <c r="F208" s="177"/>
      <c r="G208" s="237"/>
      <c r="H208" s="239"/>
      <c r="I208" s="177"/>
      <c r="J208" s="237"/>
      <c r="K208" s="239"/>
      <c r="L208" s="177"/>
      <c r="M208" s="237"/>
      <c r="N208" s="239"/>
      <c r="O208" s="177"/>
      <c r="P208" s="166">
        <f t="shared" si="7"/>
        <v>0</v>
      </c>
    </row>
    <row r="209" spans="1:16" ht="15.75" x14ac:dyDescent="0.25">
      <c r="A209" s="236" t="s">
        <v>1722</v>
      </c>
      <c r="B209" s="238">
        <v>0</v>
      </c>
      <c r="C209" s="170">
        <v>0.15</v>
      </c>
      <c r="D209" s="236" t="s">
        <v>1721</v>
      </c>
      <c r="E209" s="238">
        <v>0</v>
      </c>
      <c r="F209" s="170">
        <v>0.09</v>
      </c>
      <c r="G209" s="236" t="s">
        <v>1083</v>
      </c>
      <c r="H209" s="238">
        <v>0</v>
      </c>
      <c r="I209" s="170">
        <v>0.2</v>
      </c>
      <c r="J209" s="236" t="s">
        <v>718</v>
      </c>
      <c r="K209" s="238">
        <v>0.67</v>
      </c>
      <c r="L209" s="170">
        <v>0.18</v>
      </c>
      <c r="M209" s="236" t="s">
        <v>353</v>
      </c>
      <c r="N209" s="238">
        <v>0.67</v>
      </c>
      <c r="O209" s="170">
        <v>0.17</v>
      </c>
      <c r="P209" s="166">
        <f t="shared" si="7"/>
        <v>0.158</v>
      </c>
    </row>
    <row r="210" spans="1:16" ht="15" customHeight="1" x14ac:dyDescent="0.25">
      <c r="A210" s="237"/>
      <c r="B210" s="239"/>
      <c r="C210" s="177"/>
      <c r="D210" s="237"/>
      <c r="E210" s="239"/>
      <c r="F210" s="177"/>
      <c r="G210" s="237"/>
      <c r="H210" s="239"/>
      <c r="I210" s="177"/>
      <c r="J210" s="237"/>
      <c r="K210" s="239"/>
      <c r="L210" s="177"/>
      <c r="M210" s="237"/>
      <c r="N210" s="239"/>
      <c r="O210" s="177"/>
      <c r="P210" s="166">
        <f t="shared" si="7"/>
        <v>0</v>
      </c>
    </row>
    <row r="211" spans="1:16" ht="15.75" x14ac:dyDescent="0.25">
      <c r="A211" s="236" t="s">
        <v>1720</v>
      </c>
      <c r="B211" s="238">
        <v>0</v>
      </c>
      <c r="C211" s="170">
        <v>0.14000000000000001</v>
      </c>
      <c r="D211" s="236" t="s">
        <v>1719</v>
      </c>
      <c r="E211" s="238">
        <v>0</v>
      </c>
      <c r="F211" s="170">
        <v>0.2</v>
      </c>
      <c r="G211" s="236" t="s">
        <v>1082</v>
      </c>
      <c r="H211" s="238">
        <v>0</v>
      </c>
      <c r="I211" s="170">
        <v>0.18</v>
      </c>
      <c r="J211" s="236" t="s">
        <v>717</v>
      </c>
      <c r="K211" s="238">
        <v>0.67</v>
      </c>
      <c r="L211" s="170">
        <v>0.16</v>
      </c>
      <c r="M211" s="236" t="s">
        <v>352</v>
      </c>
      <c r="N211" s="238">
        <v>0.67</v>
      </c>
      <c r="O211" s="170">
        <v>0.13</v>
      </c>
      <c r="P211" s="166">
        <f t="shared" si="7"/>
        <v>0.16200000000000001</v>
      </c>
    </row>
    <row r="212" spans="1:16" ht="15" customHeight="1" x14ac:dyDescent="0.25">
      <c r="A212" s="237"/>
      <c r="B212" s="239"/>
      <c r="C212" s="177"/>
      <c r="D212" s="237"/>
      <c r="E212" s="239"/>
      <c r="F212" s="177"/>
      <c r="G212" s="237"/>
      <c r="H212" s="239"/>
      <c r="I212" s="177"/>
      <c r="J212" s="237"/>
      <c r="K212" s="239"/>
      <c r="L212" s="177"/>
      <c r="M212" s="237"/>
      <c r="N212" s="239"/>
      <c r="O212" s="177"/>
      <c r="P212" s="166">
        <f t="shared" si="7"/>
        <v>0</v>
      </c>
    </row>
    <row r="213" spans="1:16" ht="15.75" x14ac:dyDescent="0.25">
      <c r="A213" s="236" t="s">
        <v>1718</v>
      </c>
      <c r="B213" s="238">
        <v>0</v>
      </c>
      <c r="C213" s="170">
        <v>0.09</v>
      </c>
      <c r="D213" s="236" t="s">
        <v>1717</v>
      </c>
      <c r="E213" s="238">
        <v>0</v>
      </c>
      <c r="F213" s="170">
        <v>0.19</v>
      </c>
      <c r="G213" s="236" t="s">
        <v>1081</v>
      </c>
      <c r="H213" s="238">
        <v>0</v>
      </c>
      <c r="I213" s="170">
        <v>0.14000000000000001</v>
      </c>
      <c r="J213" s="236" t="s">
        <v>716</v>
      </c>
      <c r="K213" s="238">
        <v>0.67</v>
      </c>
      <c r="L213" s="170">
        <v>0.13</v>
      </c>
      <c r="M213" s="236" t="s">
        <v>351</v>
      </c>
      <c r="N213" s="238">
        <v>0.67</v>
      </c>
      <c r="O213" s="170">
        <v>0.13</v>
      </c>
      <c r="P213" s="166">
        <f t="shared" si="7"/>
        <v>0.13600000000000001</v>
      </c>
    </row>
    <row r="214" spans="1:16" ht="15" customHeight="1" x14ac:dyDescent="0.25">
      <c r="A214" s="237"/>
      <c r="B214" s="239"/>
      <c r="C214" s="177"/>
      <c r="D214" s="237"/>
      <c r="E214" s="239"/>
      <c r="F214" s="177"/>
      <c r="G214" s="237"/>
      <c r="H214" s="239"/>
      <c r="I214" s="177"/>
      <c r="J214" s="237"/>
      <c r="K214" s="239"/>
      <c r="L214" s="177"/>
      <c r="M214" s="237"/>
      <c r="N214" s="239"/>
      <c r="O214" s="177"/>
      <c r="P214" s="166">
        <f t="shared" si="7"/>
        <v>0</v>
      </c>
    </row>
    <row r="215" spans="1:16" ht="15.75" x14ac:dyDescent="0.25">
      <c r="A215" s="236" t="s">
        <v>1716</v>
      </c>
      <c r="B215" s="238">
        <v>0</v>
      </c>
      <c r="C215" s="170">
        <v>0.18</v>
      </c>
      <c r="D215" s="236" t="s">
        <v>1715</v>
      </c>
      <c r="E215" s="238">
        <v>0</v>
      </c>
      <c r="F215" s="170">
        <v>0.09</v>
      </c>
      <c r="G215" s="236" t="s">
        <v>1080</v>
      </c>
      <c r="H215" s="238">
        <v>0</v>
      </c>
      <c r="I215" s="170">
        <v>0.18</v>
      </c>
      <c r="J215" s="236" t="s">
        <v>715</v>
      </c>
      <c r="K215" s="238">
        <v>0.67</v>
      </c>
      <c r="L215" s="170">
        <v>0.14000000000000001</v>
      </c>
      <c r="M215" s="236" t="s">
        <v>350</v>
      </c>
      <c r="N215" s="238">
        <v>0.67</v>
      </c>
      <c r="O215" s="170">
        <v>0.23</v>
      </c>
      <c r="P215" s="166">
        <f t="shared" si="7"/>
        <v>0.16400000000000001</v>
      </c>
    </row>
    <row r="216" spans="1:16" ht="15" customHeight="1" x14ac:dyDescent="0.25">
      <c r="A216" s="237"/>
      <c r="B216" s="239"/>
      <c r="C216" s="177"/>
      <c r="D216" s="237"/>
      <c r="E216" s="239"/>
      <c r="F216" s="177"/>
      <c r="G216" s="237"/>
      <c r="H216" s="239"/>
      <c r="I216" s="177"/>
      <c r="J216" s="237"/>
      <c r="K216" s="239"/>
      <c r="L216" s="177"/>
      <c r="M216" s="237"/>
      <c r="N216" s="239"/>
      <c r="O216" s="177"/>
      <c r="P216" s="166">
        <f t="shared" si="7"/>
        <v>0</v>
      </c>
    </row>
    <row r="217" spans="1:16" ht="15.75" x14ac:dyDescent="0.25">
      <c r="A217" s="236" t="s">
        <v>1714</v>
      </c>
      <c r="B217" s="238">
        <v>0</v>
      </c>
      <c r="C217" s="170">
        <v>0.24</v>
      </c>
      <c r="D217" s="236" t="s">
        <v>1713</v>
      </c>
      <c r="E217" s="238">
        <v>0</v>
      </c>
      <c r="F217" s="170">
        <v>7.0000000000000007E-2</v>
      </c>
      <c r="G217" s="236" t="s">
        <v>1079</v>
      </c>
      <c r="H217" s="238">
        <v>0</v>
      </c>
      <c r="I217" s="170">
        <v>0.23</v>
      </c>
      <c r="J217" s="236" t="s">
        <v>714</v>
      </c>
      <c r="K217" s="238">
        <v>0.67</v>
      </c>
      <c r="L217" s="170">
        <v>0.13</v>
      </c>
      <c r="M217" s="236" t="s">
        <v>349</v>
      </c>
      <c r="N217" s="238">
        <v>0.67</v>
      </c>
      <c r="O217" s="170">
        <v>0.24</v>
      </c>
      <c r="P217" s="166">
        <f t="shared" si="7"/>
        <v>0.182</v>
      </c>
    </row>
    <row r="218" spans="1:16" ht="15" customHeight="1" x14ac:dyDescent="0.25">
      <c r="A218" s="237"/>
      <c r="B218" s="239"/>
      <c r="C218" s="177"/>
      <c r="D218" s="237"/>
      <c r="E218" s="239"/>
      <c r="F218" s="177"/>
      <c r="G218" s="237"/>
      <c r="H218" s="239"/>
      <c r="I218" s="177"/>
      <c r="J218" s="237"/>
      <c r="K218" s="239"/>
      <c r="L218" s="177"/>
      <c r="M218" s="237"/>
      <c r="N218" s="239"/>
      <c r="O218" s="177"/>
      <c r="P218" s="166">
        <f t="shared" si="7"/>
        <v>0</v>
      </c>
    </row>
    <row r="219" spans="1:16" ht="15.75" x14ac:dyDescent="0.25">
      <c r="A219" s="236" t="s">
        <v>1712</v>
      </c>
      <c r="B219" s="238">
        <v>0</v>
      </c>
      <c r="C219" s="170">
        <v>0.23</v>
      </c>
      <c r="D219" s="236" t="s">
        <v>1711</v>
      </c>
      <c r="E219" s="238">
        <v>0</v>
      </c>
      <c r="F219" s="170">
        <v>0.11</v>
      </c>
      <c r="G219" s="236" t="s">
        <v>1078</v>
      </c>
      <c r="H219" s="238">
        <v>0</v>
      </c>
      <c r="I219" s="170">
        <v>0.22</v>
      </c>
      <c r="J219" s="236" t="s">
        <v>713</v>
      </c>
      <c r="K219" s="238">
        <v>0.68</v>
      </c>
      <c r="L219" s="170">
        <v>0.1</v>
      </c>
      <c r="M219" s="236" t="s">
        <v>348</v>
      </c>
      <c r="N219" s="238">
        <v>0.68</v>
      </c>
      <c r="O219" s="170">
        <v>0.26</v>
      </c>
      <c r="P219" s="166">
        <f t="shared" si="7"/>
        <v>0.184</v>
      </c>
    </row>
    <row r="220" spans="1:16" ht="15" customHeight="1" x14ac:dyDescent="0.25">
      <c r="A220" s="237"/>
      <c r="B220" s="239"/>
      <c r="C220" s="177"/>
      <c r="D220" s="237"/>
      <c r="E220" s="239"/>
      <c r="F220" s="177"/>
      <c r="G220" s="237"/>
      <c r="H220" s="239"/>
      <c r="I220" s="177"/>
      <c r="J220" s="237"/>
      <c r="K220" s="239"/>
      <c r="L220" s="177"/>
      <c r="M220" s="237"/>
      <c r="N220" s="239"/>
      <c r="O220" s="177"/>
      <c r="P220" s="166">
        <f t="shared" si="7"/>
        <v>0</v>
      </c>
    </row>
    <row r="221" spans="1:16" ht="15.75" x14ac:dyDescent="0.25">
      <c r="A221" s="236" t="s">
        <v>1710</v>
      </c>
      <c r="B221" s="238">
        <v>0</v>
      </c>
      <c r="C221" s="170">
        <v>0.18</v>
      </c>
      <c r="D221" s="236" t="s">
        <v>1709</v>
      </c>
      <c r="E221" s="238">
        <v>0</v>
      </c>
      <c r="F221" s="170">
        <v>0.12</v>
      </c>
      <c r="G221" s="236" t="s">
        <v>1077</v>
      </c>
      <c r="H221" s="238">
        <v>0</v>
      </c>
      <c r="I221" s="170">
        <v>0.21</v>
      </c>
      <c r="J221" s="236" t="s">
        <v>712</v>
      </c>
      <c r="K221" s="238">
        <v>0.68</v>
      </c>
      <c r="L221" s="170">
        <v>0.21</v>
      </c>
      <c r="M221" s="236" t="s">
        <v>347</v>
      </c>
      <c r="N221" s="238">
        <v>0.68</v>
      </c>
      <c r="O221" s="170">
        <v>0.23</v>
      </c>
      <c r="P221" s="166">
        <f t="shared" si="7"/>
        <v>0.19</v>
      </c>
    </row>
    <row r="222" spans="1:16" ht="15" customHeight="1" x14ac:dyDescent="0.25">
      <c r="A222" s="237"/>
      <c r="B222" s="239"/>
      <c r="C222" s="177"/>
      <c r="D222" s="237"/>
      <c r="E222" s="239"/>
      <c r="F222" s="177"/>
      <c r="G222" s="237"/>
      <c r="H222" s="239"/>
      <c r="I222" s="177"/>
      <c r="J222" s="237"/>
      <c r="K222" s="239"/>
      <c r="L222" s="177"/>
      <c r="M222" s="237"/>
      <c r="N222" s="239"/>
      <c r="O222" s="177"/>
      <c r="P222" s="166">
        <f t="shared" si="7"/>
        <v>0</v>
      </c>
    </row>
    <row r="223" spans="1:16" ht="15.75" x14ac:dyDescent="0.25">
      <c r="A223" s="236" t="s">
        <v>1708</v>
      </c>
      <c r="B223" s="238">
        <v>0</v>
      </c>
      <c r="C223" s="170">
        <v>0.14000000000000001</v>
      </c>
      <c r="D223" s="236" t="s">
        <v>1707</v>
      </c>
      <c r="E223" s="238">
        <v>0</v>
      </c>
      <c r="F223" s="170">
        <v>0.17</v>
      </c>
      <c r="G223" s="236" t="s">
        <v>1076</v>
      </c>
      <c r="H223" s="238">
        <v>0</v>
      </c>
      <c r="I223" s="170">
        <v>0.17</v>
      </c>
      <c r="J223" s="236" t="s">
        <v>711</v>
      </c>
      <c r="K223" s="238">
        <v>0.68</v>
      </c>
      <c r="L223" s="170">
        <v>0.27</v>
      </c>
      <c r="M223" s="236" t="s">
        <v>346</v>
      </c>
      <c r="N223" s="238">
        <v>0.68</v>
      </c>
      <c r="O223" s="170">
        <v>0.18</v>
      </c>
      <c r="P223" s="166">
        <f t="shared" si="7"/>
        <v>0.18600000000000003</v>
      </c>
    </row>
    <row r="224" spans="1:16" ht="15" customHeight="1" x14ac:dyDescent="0.25">
      <c r="A224" s="237"/>
      <c r="B224" s="239"/>
      <c r="C224" s="177"/>
      <c r="D224" s="237"/>
      <c r="E224" s="239"/>
      <c r="F224" s="177"/>
      <c r="G224" s="237"/>
      <c r="H224" s="239"/>
      <c r="I224" s="177"/>
      <c r="J224" s="237"/>
      <c r="K224" s="239"/>
      <c r="L224" s="177"/>
      <c r="M224" s="237"/>
      <c r="N224" s="239"/>
      <c r="O224" s="177"/>
      <c r="P224" s="166">
        <f t="shared" si="7"/>
        <v>0</v>
      </c>
    </row>
    <row r="225" spans="1:16" ht="15.75" x14ac:dyDescent="0.25">
      <c r="A225" s="236" t="s">
        <v>1706</v>
      </c>
      <c r="B225" s="238">
        <v>0</v>
      </c>
      <c r="C225" s="170">
        <v>7.0000000000000007E-2</v>
      </c>
      <c r="D225" s="236" t="s">
        <v>1705</v>
      </c>
      <c r="E225" s="238">
        <v>0</v>
      </c>
      <c r="F225" s="170">
        <v>0.18</v>
      </c>
      <c r="G225" s="236" t="s">
        <v>1075</v>
      </c>
      <c r="H225" s="238">
        <v>0</v>
      </c>
      <c r="I225" s="170">
        <v>0.09</v>
      </c>
      <c r="J225" s="236" t="s">
        <v>710</v>
      </c>
      <c r="K225" s="238">
        <v>0.68</v>
      </c>
      <c r="L225" s="170">
        <v>0.19</v>
      </c>
      <c r="M225" s="236" t="s">
        <v>345</v>
      </c>
      <c r="N225" s="238">
        <v>0.68</v>
      </c>
      <c r="O225" s="170">
        <v>0.23</v>
      </c>
      <c r="P225" s="166">
        <f t="shared" si="7"/>
        <v>0.152</v>
      </c>
    </row>
    <row r="226" spans="1:16" ht="15" customHeight="1" x14ac:dyDescent="0.25">
      <c r="A226" s="237"/>
      <c r="B226" s="239"/>
      <c r="C226" s="177"/>
      <c r="D226" s="237"/>
      <c r="E226" s="239"/>
      <c r="F226" s="177"/>
      <c r="G226" s="237"/>
      <c r="H226" s="239"/>
      <c r="I226" s="177"/>
      <c r="J226" s="237"/>
      <c r="K226" s="239"/>
      <c r="L226" s="177"/>
      <c r="M226" s="237"/>
      <c r="N226" s="239"/>
      <c r="O226" s="177"/>
      <c r="P226" s="166">
        <f t="shared" si="7"/>
        <v>0</v>
      </c>
    </row>
    <row r="227" spans="1:16" ht="15.75" x14ac:dyDescent="0.25">
      <c r="A227" s="236" t="s">
        <v>1704</v>
      </c>
      <c r="B227" s="238">
        <v>0</v>
      </c>
      <c r="C227" s="170">
        <v>0.11</v>
      </c>
      <c r="D227" s="236" t="s">
        <v>1703</v>
      </c>
      <c r="E227" s="238">
        <v>0</v>
      </c>
      <c r="F227" s="170">
        <v>0.17</v>
      </c>
      <c r="G227" s="236" t="s">
        <v>1074</v>
      </c>
      <c r="H227" s="238">
        <v>0</v>
      </c>
      <c r="I227" s="170">
        <v>0.12</v>
      </c>
      <c r="J227" s="236" t="s">
        <v>709</v>
      </c>
      <c r="K227" s="238">
        <v>0.68</v>
      </c>
      <c r="L227" s="170">
        <v>0.17</v>
      </c>
      <c r="M227" s="236" t="s">
        <v>344</v>
      </c>
      <c r="N227" s="238">
        <v>0.68</v>
      </c>
      <c r="O227" s="170">
        <v>0.14000000000000001</v>
      </c>
      <c r="P227" s="166">
        <f t="shared" si="7"/>
        <v>0.14200000000000002</v>
      </c>
    </row>
    <row r="228" spans="1:16" ht="15" customHeight="1" x14ac:dyDescent="0.25">
      <c r="A228" s="237"/>
      <c r="B228" s="239"/>
      <c r="C228" s="177"/>
      <c r="D228" s="237"/>
      <c r="E228" s="239"/>
      <c r="F228" s="177"/>
      <c r="G228" s="237"/>
      <c r="H228" s="239"/>
      <c r="I228" s="177"/>
      <c r="J228" s="237"/>
      <c r="K228" s="239"/>
      <c r="L228" s="177"/>
      <c r="M228" s="237"/>
      <c r="N228" s="239"/>
      <c r="O228" s="177"/>
      <c r="P228" s="166">
        <f t="shared" si="7"/>
        <v>0</v>
      </c>
    </row>
    <row r="229" spans="1:16" ht="15.75" x14ac:dyDescent="0.25">
      <c r="A229" s="236" t="s">
        <v>1702</v>
      </c>
      <c r="B229" s="238">
        <v>0</v>
      </c>
      <c r="C229" s="170">
        <v>0.12</v>
      </c>
      <c r="D229" s="236" t="s">
        <v>1701</v>
      </c>
      <c r="E229" s="238">
        <v>0</v>
      </c>
      <c r="F229" s="170">
        <v>0.11</v>
      </c>
      <c r="G229" s="236" t="s">
        <v>1073</v>
      </c>
      <c r="H229" s="238">
        <v>0</v>
      </c>
      <c r="I229" s="170">
        <v>0.03</v>
      </c>
      <c r="J229" s="236" t="s">
        <v>708</v>
      </c>
      <c r="K229" s="238">
        <v>0.68</v>
      </c>
      <c r="L229" s="170">
        <v>7.0000000000000007E-2</v>
      </c>
      <c r="M229" s="236" t="s">
        <v>343</v>
      </c>
      <c r="N229" s="238">
        <v>0.68</v>
      </c>
      <c r="O229" s="170">
        <v>0.12</v>
      </c>
      <c r="P229" s="166">
        <f t="shared" si="7"/>
        <v>0.09</v>
      </c>
    </row>
    <row r="230" spans="1:16" ht="15" customHeight="1" x14ac:dyDescent="0.25">
      <c r="A230" s="237"/>
      <c r="B230" s="239"/>
      <c r="C230" s="177"/>
      <c r="D230" s="237"/>
      <c r="E230" s="239"/>
      <c r="F230" s="177"/>
      <c r="G230" s="237"/>
      <c r="H230" s="239"/>
      <c r="I230" s="177"/>
      <c r="J230" s="237"/>
      <c r="K230" s="239"/>
      <c r="L230" s="177"/>
      <c r="M230" s="237"/>
      <c r="N230" s="239"/>
      <c r="O230" s="177"/>
      <c r="P230" s="166">
        <f t="shared" si="7"/>
        <v>0</v>
      </c>
    </row>
    <row r="231" spans="1:16" ht="15.75" x14ac:dyDescent="0.25">
      <c r="A231" s="236" t="s">
        <v>1700</v>
      </c>
      <c r="B231" s="238">
        <v>0</v>
      </c>
      <c r="C231" s="170">
        <v>0.15</v>
      </c>
      <c r="D231" s="236" t="s">
        <v>1699</v>
      </c>
      <c r="E231" s="238">
        <v>0</v>
      </c>
      <c r="F231" s="170">
        <v>0.2</v>
      </c>
      <c r="G231" s="236" t="s">
        <v>1072</v>
      </c>
      <c r="H231" s="238">
        <v>0</v>
      </c>
      <c r="I231" s="170">
        <v>0.13</v>
      </c>
      <c r="J231" s="236" t="s">
        <v>707</v>
      </c>
      <c r="K231" s="238">
        <v>0.68</v>
      </c>
      <c r="L231" s="170">
        <v>0.04</v>
      </c>
      <c r="M231" s="236" t="s">
        <v>342</v>
      </c>
      <c r="N231" s="238">
        <v>0.68</v>
      </c>
      <c r="O231" s="170">
        <v>0.21</v>
      </c>
      <c r="P231" s="166">
        <f t="shared" si="7"/>
        <v>0.14599999999999999</v>
      </c>
    </row>
    <row r="232" spans="1:16" ht="15" customHeight="1" x14ac:dyDescent="0.25">
      <c r="A232" s="237"/>
      <c r="B232" s="239"/>
      <c r="C232" s="177"/>
      <c r="D232" s="237"/>
      <c r="E232" s="239"/>
      <c r="F232" s="177"/>
      <c r="G232" s="237"/>
      <c r="H232" s="239"/>
      <c r="I232" s="177"/>
      <c r="J232" s="237"/>
      <c r="K232" s="239"/>
      <c r="L232" s="177"/>
      <c r="M232" s="237"/>
      <c r="N232" s="239"/>
      <c r="O232" s="177"/>
      <c r="P232" s="166">
        <f t="shared" si="7"/>
        <v>0</v>
      </c>
    </row>
    <row r="233" spans="1:16" ht="15.75" x14ac:dyDescent="0.25">
      <c r="A233" s="236" t="s">
        <v>1698</v>
      </c>
      <c r="B233" s="238">
        <v>0</v>
      </c>
      <c r="C233" s="170">
        <v>0.15</v>
      </c>
      <c r="D233" s="236" t="s">
        <v>1697</v>
      </c>
      <c r="E233" s="238">
        <v>0</v>
      </c>
      <c r="F233" s="170">
        <v>0.23</v>
      </c>
      <c r="G233" s="236" t="s">
        <v>1071</v>
      </c>
      <c r="H233" s="238">
        <v>0</v>
      </c>
      <c r="I233" s="170">
        <v>0.18</v>
      </c>
      <c r="J233" s="236" t="s">
        <v>706</v>
      </c>
      <c r="K233" s="238">
        <v>0.69</v>
      </c>
      <c r="L233" s="170">
        <v>0.08</v>
      </c>
      <c r="M233" s="236" t="s">
        <v>341</v>
      </c>
      <c r="N233" s="238">
        <v>0.69</v>
      </c>
      <c r="O233" s="170">
        <v>0.22</v>
      </c>
      <c r="P233" s="166">
        <f t="shared" si="7"/>
        <v>0.17199999999999999</v>
      </c>
    </row>
    <row r="234" spans="1:16" ht="15" customHeight="1" x14ac:dyDescent="0.25">
      <c r="A234" s="237"/>
      <c r="B234" s="239"/>
      <c r="C234" s="177"/>
      <c r="D234" s="237"/>
      <c r="E234" s="239"/>
      <c r="F234" s="177"/>
      <c r="G234" s="237"/>
      <c r="H234" s="239"/>
      <c r="I234" s="177"/>
      <c r="J234" s="237"/>
      <c r="K234" s="239"/>
      <c r="L234" s="177"/>
      <c r="M234" s="237"/>
      <c r="N234" s="239"/>
      <c r="O234" s="177"/>
      <c r="P234" s="166">
        <f t="shared" si="7"/>
        <v>0</v>
      </c>
    </row>
    <row r="235" spans="1:16" ht="15.75" x14ac:dyDescent="0.25">
      <c r="A235" s="236" t="s">
        <v>1696</v>
      </c>
      <c r="B235" s="238">
        <v>0</v>
      </c>
      <c r="C235" s="170">
        <v>0.14000000000000001</v>
      </c>
      <c r="D235" s="236" t="s">
        <v>1695</v>
      </c>
      <c r="E235" s="238">
        <v>0</v>
      </c>
      <c r="F235" s="170">
        <v>0.24</v>
      </c>
      <c r="G235" s="236" t="s">
        <v>1070</v>
      </c>
      <c r="H235" s="238">
        <v>0</v>
      </c>
      <c r="I235" s="170">
        <v>0.22</v>
      </c>
      <c r="J235" s="236" t="s">
        <v>705</v>
      </c>
      <c r="K235" s="238">
        <v>0.69</v>
      </c>
      <c r="L235" s="170">
        <v>0.12</v>
      </c>
      <c r="M235" s="236" t="s">
        <v>340</v>
      </c>
      <c r="N235" s="238">
        <v>0.69</v>
      </c>
      <c r="O235" s="170">
        <v>0.18</v>
      </c>
      <c r="P235" s="166">
        <f t="shared" si="7"/>
        <v>0.18</v>
      </c>
    </row>
    <row r="236" spans="1:16" ht="15" customHeight="1" x14ac:dyDescent="0.25">
      <c r="A236" s="237"/>
      <c r="B236" s="239"/>
      <c r="C236" s="177"/>
      <c r="D236" s="237"/>
      <c r="E236" s="239"/>
      <c r="F236" s="177"/>
      <c r="G236" s="237"/>
      <c r="H236" s="239"/>
      <c r="I236" s="177"/>
      <c r="J236" s="237"/>
      <c r="K236" s="239"/>
      <c r="L236" s="177"/>
      <c r="M236" s="237"/>
      <c r="N236" s="239"/>
      <c r="O236" s="177"/>
      <c r="P236" s="166">
        <f t="shared" si="7"/>
        <v>0</v>
      </c>
    </row>
    <row r="237" spans="1:16" ht="15.75" x14ac:dyDescent="0.25">
      <c r="A237" s="236" t="s">
        <v>1694</v>
      </c>
      <c r="B237" s="238">
        <v>0</v>
      </c>
      <c r="C237" s="170">
        <v>0.16</v>
      </c>
      <c r="D237" s="236" t="s">
        <v>1693</v>
      </c>
      <c r="E237" s="238">
        <v>0</v>
      </c>
      <c r="F237" s="170">
        <v>0.21</v>
      </c>
      <c r="G237" s="236" t="s">
        <v>1069</v>
      </c>
      <c r="H237" s="238">
        <v>0</v>
      </c>
      <c r="I237" s="170">
        <v>0.23</v>
      </c>
      <c r="J237" s="236" t="s">
        <v>704</v>
      </c>
      <c r="K237" s="238">
        <v>0.69</v>
      </c>
      <c r="L237" s="170">
        <v>0.22</v>
      </c>
      <c r="M237" s="236" t="s">
        <v>339</v>
      </c>
      <c r="N237" s="238">
        <v>0.69</v>
      </c>
      <c r="O237" s="170">
        <v>0.13</v>
      </c>
      <c r="P237" s="166">
        <f t="shared" ref="P237:P264" si="8">(C237+F237+I237+L237+O237)/5</f>
        <v>0.19</v>
      </c>
    </row>
    <row r="238" spans="1:16" ht="15" customHeight="1" x14ac:dyDescent="0.25">
      <c r="A238" s="237"/>
      <c r="B238" s="239"/>
      <c r="C238" s="177"/>
      <c r="D238" s="237"/>
      <c r="E238" s="239"/>
      <c r="F238" s="177"/>
      <c r="G238" s="237"/>
      <c r="H238" s="239"/>
      <c r="I238" s="177"/>
      <c r="J238" s="237"/>
      <c r="K238" s="239"/>
      <c r="L238" s="177"/>
      <c r="M238" s="237"/>
      <c r="N238" s="239"/>
      <c r="O238" s="177"/>
      <c r="P238" s="166">
        <f t="shared" si="8"/>
        <v>0</v>
      </c>
    </row>
    <row r="239" spans="1:16" ht="15.75" x14ac:dyDescent="0.25">
      <c r="A239" s="236" t="s">
        <v>1692</v>
      </c>
      <c r="B239" s="238">
        <v>0</v>
      </c>
      <c r="C239" s="170">
        <v>0.19</v>
      </c>
      <c r="D239" s="236" t="s">
        <v>1691</v>
      </c>
      <c r="E239" s="238">
        <v>0</v>
      </c>
      <c r="F239" s="170">
        <v>0.03</v>
      </c>
      <c r="G239" s="236" t="s">
        <v>1068</v>
      </c>
      <c r="H239" s="238">
        <v>0</v>
      </c>
      <c r="I239" s="170">
        <v>0.2</v>
      </c>
      <c r="J239" s="236" t="s">
        <v>703</v>
      </c>
      <c r="K239" s="238">
        <v>0.69</v>
      </c>
      <c r="L239" s="170">
        <v>0.27</v>
      </c>
      <c r="M239" s="236" t="s">
        <v>338</v>
      </c>
      <c r="N239" s="238">
        <v>0.69</v>
      </c>
      <c r="O239" s="170">
        <v>0.1</v>
      </c>
      <c r="P239" s="166">
        <f t="shared" si="8"/>
        <v>0.158</v>
      </c>
    </row>
    <row r="240" spans="1:16" ht="15" customHeight="1" x14ac:dyDescent="0.25">
      <c r="A240" s="237"/>
      <c r="B240" s="239"/>
      <c r="C240" s="177"/>
      <c r="D240" s="237"/>
      <c r="E240" s="239"/>
      <c r="F240" s="177"/>
      <c r="G240" s="237"/>
      <c r="H240" s="239"/>
      <c r="I240" s="177"/>
      <c r="J240" s="237"/>
      <c r="K240" s="239"/>
      <c r="L240" s="177"/>
      <c r="M240" s="237"/>
      <c r="N240" s="239"/>
      <c r="O240" s="177"/>
      <c r="P240" s="166">
        <f t="shared" si="8"/>
        <v>0</v>
      </c>
    </row>
    <row r="241" spans="1:16" ht="15.75" x14ac:dyDescent="0.25">
      <c r="A241" s="236" t="s">
        <v>1690</v>
      </c>
      <c r="B241" s="238">
        <v>0</v>
      </c>
      <c r="C241" s="170">
        <v>0.17</v>
      </c>
      <c r="D241" s="236" t="s">
        <v>1689</v>
      </c>
      <c r="E241" s="238">
        <v>0</v>
      </c>
      <c r="F241" s="170">
        <v>0.09</v>
      </c>
      <c r="G241" s="236" t="s">
        <v>1067</v>
      </c>
      <c r="H241" s="238">
        <v>0</v>
      </c>
      <c r="I241" s="170">
        <v>0.19</v>
      </c>
      <c r="J241" s="236" t="s">
        <v>702</v>
      </c>
      <c r="K241" s="238">
        <v>0.69</v>
      </c>
      <c r="L241" s="170">
        <v>0.27</v>
      </c>
      <c r="M241" s="236" t="s">
        <v>337</v>
      </c>
      <c r="N241" s="238">
        <v>0.69</v>
      </c>
      <c r="O241" s="170">
        <v>0.18</v>
      </c>
      <c r="P241" s="166">
        <f t="shared" si="8"/>
        <v>0.18</v>
      </c>
    </row>
    <row r="242" spans="1:16" ht="15" customHeight="1" x14ac:dyDescent="0.25">
      <c r="A242" s="237"/>
      <c r="B242" s="239"/>
      <c r="C242" s="177"/>
      <c r="D242" s="237"/>
      <c r="E242" s="239"/>
      <c r="F242" s="177"/>
      <c r="G242" s="237"/>
      <c r="H242" s="239"/>
      <c r="I242" s="177"/>
      <c r="J242" s="237"/>
      <c r="K242" s="239"/>
      <c r="L242" s="177"/>
      <c r="M242" s="237"/>
      <c r="N242" s="239"/>
      <c r="O242" s="177"/>
      <c r="P242" s="166">
        <f t="shared" si="8"/>
        <v>0</v>
      </c>
    </row>
    <row r="243" spans="1:16" ht="15.75" x14ac:dyDescent="0.25">
      <c r="A243" s="236" t="s">
        <v>1688</v>
      </c>
      <c r="B243" s="238">
        <v>0</v>
      </c>
      <c r="C243" s="170">
        <v>0.11</v>
      </c>
      <c r="D243" s="236" t="s">
        <v>1687</v>
      </c>
      <c r="E243" s="238">
        <v>0</v>
      </c>
      <c r="F243" s="170">
        <v>0.11</v>
      </c>
      <c r="G243" s="236" t="s">
        <v>1066</v>
      </c>
      <c r="H243" s="238">
        <v>0</v>
      </c>
      <c r="I243" s="170">
        <v>0.22</v>
      </c>
      <c r="J243" s="236" t="s">
        <v>701</v>
      </c>
      <c r="K243" s="238">
        <v>0.69</v>
      </c>
      <c r="L243" s="170">
        <v>0.24</v>
      </c>
      <c r="M243" s="236" t="s">
        <v>336</v>
      </c>
      <c r="N243" s="238">
        <v>0.69</v>
      </c>
      <c r="O243" s="170">
        <v>0.2</v>
      </c>
      <c r="P243" s="166">
        <f t="shared" si="8"/>
        <v>0.17599999999999999</v>
      </c>
    </row>
    <row r="244" spans="1:16" ht="15" customHeight="1" x14ac:dyDescent="0.25">
      <c r="A244" s="237"/>
      <c r="B244" s="239"/>
      <c r="C244" s="177"/>
      <c r="D244" s="237"/>
      <c r="E244" s="239"/>
      <c r="F244" s="177"/>
      <c r="G244" s="237"/>
      <c r="H244" s="239"/>
      <c r="I244" s="177"/>
      <c r="J244" s="237"/>
      <c r="K244" s="239"/>
      <c r="L244" s="177"/>
      <c r="M244" s="237"/>
      <c r="N244" s="239"/>
      <c r="O244" s="177"/>
      <c r="P244" s="166">
        <f t="shared" si="8"/>
        <v>0</v>
      </c>
    </row>
    <row r="245" spans="1:16" ht="15.75" x14ac:dyDescent="0.25">
      <c r="A245" s="236" t="s">
        <v>1686</v>
      </c>
      <c r="B245" s="238">
        <v>0</v>
      </c>
      <c r="C245" s="170">
        <v>0.1</v>
      </c>
      <c r="D245" s="236" t="s">
        <v>1685</v>
      </c>
      <c r="E245" s="238">
        <v>0</v>
      </c>
      <c r="F245" s="170">
        <v>7.0000000000000007E-2</v>
      </c>
      <c r="G245" s="236" t="s">
        <v>1065</v>
      </c>
      <c r="H245" s="238">
        <v>0</v>
      </c>
      <c r="I245" s="170">
        <v>0.21</v>
      </c>
      <c r="J245" s="236" t="s">
        <v>700</v>
      </c>
      <c r="K245" s="238">
        <v>0.69</v>
      </c>
      <c r="L245" s="170">
        <v>0.22</v>
      </c>
      <c r="M245" s="236" t="s">
        <v>335</v>
      </c>
      <c r="N245" s="238">
        <v>0.69</v>
      </c>
      <c r="O245" s="170">
        <v>0.21</v>
      </c>
      <c r="P245" s="166">
        <f t="shared" si="8"/>
        <v>0.16199999999999998</v>
      </c>
    </row>
    <row r="246" spans="1:16" ht="15" customHeight="1" x14ac:dyDescent="0.25">
      <c r="A246" s="237"/>
      <c r="B246" s="239"/>
      <c r="C246" s="177"/>
      <c r="D246" s="237"/>
      <c r="E246" s="239"/>
      <c r="F246" s="177"/>
      <c r="G246" s="237"/>
      <c r="H246" s="239"/>
      <c r="I246" s="177"/>
      <c r="J246" s="237"/>
      <c r="K246" s="239"/>
      <c r="L246" s="177"/>
      <c r="M246" s="237"/>
      <c r="N246" s="239"/>
      <c r="O246" s="177"/>
      <c r="P246" s="166">
        <f t="shared" si="8"/>
        <v>0</v>
      </c>
    </row>
    <row r="247" spans="1:16" ht="15.75" x14ac:dyDescent="0.25">
      <c r="A247" s="236" t="s">
        <v>1684</v>
      </c>
      <c r="B247" s="238">
        <v>0</v>
      </c>
      <c r="C247" s="170">
        <v>0.08</v>
      </c>
      <c r="D247" s="236" t="s">
        <v>1683</v>
      </c>
      <c r="E247" s="238">
        <v>0</v>
      </c>
      <c r="F247" s="170">
        <v>0.13</v>
      </c>
      <c r="G247" s="236" t="s">
        <v>1064</v>
      </c>
      <c r="H247" s="238">
        <v>0</v>
      </c>
      <c r="I247" s="170">
        <v>0.15</v>
      </c>
      <c r="J247" s="236" t="s">
        <v>699</v>
      </c>
      <c r="K247" s="238">
        <v>0.7</v>
      </c>
      <c r="L247" s="170">
        <v>0.19</v>
      </c>
      <c r="M247" s="236" t="s">
        <v>334</v>
      </c>
      <c r="N247" s="238">
        <v>0.7</v>
      </c>
      <c r="O247" s="170">
        <v>0.14000000000000001</v>
      </c>
      <c r="P247" s="166">
        <f t="shared" si="8"/>
        <v>0.13800000000000001</v>
      </c>
    </row>
    <row r="248" spans="1:16" ht="15" customHeight="1" x14ac:dyDescent="0.25">
      <c r="A248" s="237"/>
      <c r="B248" s="239"/>
      <c r="C248" s="177"/>
      <c r="D248" s="237"/>
      <c r="E248" s="239"/>
      <c r="F248" s="177"/>
      <c r="G248" s="237"/>
      <c r="H248" s="239"/>
      <c r="I248" s="177"/>
      <c r="J248" s="237"/>
      <c r="K248" s="239"/>
      <c r="L248" s="177"/>
      <c r="M248" s="237"/>
      <c r="N248" s="239"/>
      <c r="O248" s="177"/>
      <c r="P248" s="166">
        <f t="shared" si="8"/>
        <v>0</v>
      </c>
    </row>
    <row r="249" spans="1:16" ht="15.75" x14ac:dyDescent="0.25">
      <c r="A249" s="236" t="s">
        <v>1682</v>
      </c>
      <c r="B249" s="238">
        <v>0</v>
      </c>
      <c r="C249" s="170">
        <v>0.17</v>
      </c>
      <c r="D249" s="236" t="s">
        <v>1681</v>
      </c>
      <c r="E249" s="238">
        <v>0</v>
      </c>
      <c r="F249" s="170">
        <v>0.12</v>
      </c>
      <c r="G249" s="236" t="s">
        <v>1063</v>
      </c>
      <c r="H249" s="238">
        <v>0</v>
      </c>
      <c r="I249" s="170">
        <v>0.04</v>
      </c>
      <c r="J249" s="236" t="s">
        <v>698</v>
      </c>
      <c r="K249" s="238">
        <v>0.7</v>
      </c>
      <c r="L249" s="170">
        <v>0.18</v>
      </c>
      <c r="M249" s="236" t="s">
        <v>333</v>
      </c>
      <c r="N249" s="238">
        <v>0.7</v>
      </c>
      <c r="O249" s="170">
        <v>0.17</v>
      </c>
      <c r="P249" s="166">
        <f t="shared" si="8"/>
        <v>0.13600000000000001</v>
      </c>
    </row>
    <row r="250" spans="1:16" ht="15" customHeight="1" x14ac:dyDescent="0.25">
      <c r="A250" s="237"/>
      <c r="B250" s="239"/>
      <c r="C250" s="177"/>
      <c r="D250" s="237"/>
      <c r="E250" s="239"/>
      <c r="F250" s="177"/>
      <c r="G250" s="237"/>
      <c r="H250" s="239"/>
      <c r="I250" s="177"/>
      <c r="J250" s="237"/>
      <c r="K250" s="239"/>
      <c r="L250" s="177"/>
      <c r="M250" s="237"/>
      <c r="N250" s="239"/>
      <c r="O250" s="177"/>
      <c r="P250" s="166">
        <f t="shared" si="8"/>
        <v>0</v>
      </c>
    </row>
    <row r="251" spans="1:16" ht="15.75" x14ac:dyDescent="0.25">
      <c r="A251" s="236" t="s">
        <v>1680</v>
      </c>
      <c r="B251" s="238">
        <v>0</v>
      </c>
      <c r="C251" s="170">
        <v>0.18</v>
      </c>
      <c r="D251" s="236" t="s">
        <v>1679</v>
      </c>
      <c r="E251" s="238">
        <v>0</v>
      </c>
      <c r="F251" s="170">
        <v>0.05</v>
      </c>
      <c r="G251" s="236" t="s">
        <v>1062</v>
      </c>
      <c r="H251" s="238">
        <v>0</v>
      </c>
      <c r="I251" s="170">
        <v>0.13</v>
      </c>
      <c r="J251" s="236" t="s">
        <v>697</v>
      </c>
      <c r="K251" s="238">
        <v>0.7</v>
      </c>
      <c r="L251" s="170">
        <v>0.03</v>
      </c>
      <c r="M251" s="236" t="s">
        <v>332</v>
      </c>
      <c r="N251" s="238">
        <v>0.7</v>
      </c>
      <c r="O251" s="170">
        <v>0.21</v>
      </c>
      <c r="P251" s="166">
        <f t="shared" si="8"/>
        <v>0.12</v>
      </c>
    </row>
    <row r="252" spans="1:16" ht="15" customHeight="1" x14ac:dyDescent="0.25">
      <c r="A252" s="237"/>
      <c r="B252" s="239"/>
      <c r="C252" s="177"/>
      <c r="D252" s="237"/>
      <c r="E252" s="239"/>
      <c r="F252" s="177"/>
      <c r="G252" s="237"/>
      <c r="H252" s="239"/>
      <c r="I252" s="177"/>
      <c r="J252" s="237"/>
      <c r="K252" s="239"/>
      <c r="L252" s="177"/>
      <c r="M252" s="237"/>
      <c r="N252" s="239"/>
      <c r="O252" s="177"/>
      <c r="P252" s="166">
        <f t="shared" si="8"/>
        <v>0</v>
      </c>
    </row>
    <row r="253" spans="1:16" ht="15.75" x14ac:dyDescent="0.25">
      <c r="A253" s="236" t="s">
        <v>1678</v>
      </c>
      <c r="B253" s="238">
        <v>0</v>
      </c>
      <c r="C253" s="170">
        <v>0.19</v>
      </c>
      <c r="D253" s="236" t="s">
        <v>1677</v>
      </c>
      <c r="E253" s="238">
        <v>0</v>
      </c>
      <c r="F253" s="170">
        <v>0.19</v>
      </c>
      <c r="G253" s="236" t="s">
        <v>1061</v>
      </c>
      <c r="H253" s="238">
        <v>0</v>
      </c>
      <c r="I253" s="170">
        <v>0.14000000000000001</v>
      </c>
      <c r="J253" s="236" t="s">
        <v>696</v>
      </c>
      <c r="K253" s="238">
        <v>0.7</v>
      </c>
      <c r="L253" s="170">
        <v>0.11</v>
      </c>
      <c r="M253" s="236" t="s">
        <v>331</v>
      </c>
      <c r="N253" s="238">
        <v>0.7</v>
      </c>
      <c r="O253" s="170">
        <v>0.15</v>
      </c>
      <c r="P253" s="166">
        <f t="shared" si="8"/>
        <v>0.156</v>
      </c>
    </row>
    <row r="254" spans="1:16" ht="15" customHeight="1" x14ac:dyDescent="0.25">
      <c r="A254" s="237"/>
      <c r="B254" s="239"/>
      <c r="C254" s="177"/>
      <c r="D254" s="237"/>
      <c r="E254" s="239"/>
      <c r="F254" s="177"/>
      <c r="G254" s="237"/>
      <c r="H254" s="239"/>
      <c r="I254" s="177"/>
      <c r="J254" s="237"/>
      <c r="K254" s="239"/>
      <c r="L254" s="177"/>
      <c r="M254" s="237"/>
      <c r="N254" s="239"/>
      <c r="O254" s="177"/>
      <c r="P254" s="166">
        <f t="shared" si="8"/>
        <v>0</v>
      </c>
    </row>
    <row r="255" spans="1:16" ht="15.75" x14ac:dyDescent="0.25">
      <c r="A255" s="236" t="s">
        <v>1676</v>
      </c>
      <c r="B255" s="238">
        <v>0</v>
      </c>
      <c r="C255" s="170">
        <v>0.2</v>
      </c>
      <c r="D255" s="236" t="s">
        <v>1675</v>
      </c>
      <c r="E255" s="238">
        <v>0</v>
      </c>
      <c r="F255" s="170">
        <v>0.2</v>
      </c>
      <c r="G255" s="236" t="s">
        <v>1060</v>
      </c>
      <c r="H255" s="238">
        <v>0</v>
      </c>
      <c r="I255" s="170">
        <v>0.11</v>
      </c>
      <c r="J255" s="236" t="s">
        <v>695</v>
      </c>
      <c r="K255" s="238">
        <v>0.7</v>
      </c>
      <c r="L255" s="170">
        <v>0.21</v>
      </c>
      <c r="M255" s="236" t="s">
        <v>330</v>
      </c>
      <c r="N255" s="238">
        <v>0.7</v>
      </c>
      <c r="O255" s="170">
        <v>0.15</v>
      </c>
      <c r="P255" s="166">
        <f t="shared" si="8"/>
        <v>0.17399999999999999</v>
      </c>
    </row>
    <row r="256" spans="1:16" ht="15" customHeight="1" x14ac:dyDescent="0.25">
      <c r="A256" s="237"/>
      <c r="B256" s="239"/>
      <c r="C256" s="177"/>
      <c r="D256" s="237"/>
      <c r="E256" s="239"/>
      <c r="F256" s="177"/>
      <c r="G256" s="237"/>
      <c r="H256" s="239"/>
      <c r="I256" s="177"/>
      <c r="J256" s="237"/>
      <c r="K256" s="239"/>
      <c r="L256" s="177"/>
      <c r="M256" s="237"/>
      <c r="N256" s="239"/>
      <c r="O256" s="177"/>
      <c r="P256" s="166">
        <f t="shared" si="8"/>
        <v>0</v>
      </c>
    </row>
    <row r="257" spans="1:17" ht="15.75" x14ac:dyDescent="0.25">
      <c r="A257" s="236" t="s">
        <v>1674</v>
      </c>
      <c r="B257" s="238">
        <v>0</v>
      </c>
      <c r="C257" s="170">
        <v>0.15</v>
      </c>
      <c r="D257" s="236" t="s">
        <v>1673</v>
      </c>
      <c r="E257" s="238">
        <v>0</v>
      </c>
      <c r="F257" s="170">
        <v>0.22</v>
      </c>
      <c r="G257" s="236" t="s">
        <v>1059</v>
      </c>
      <c r="H257" s="238">
        <v>0</v>
      </c>
      <c r="I257" s="170">
        <v>0.13</v>
      </c>
      <c r="J257" s="236" t="s">
        <v>694</v>
      </c>
      <c r="K257" s="238">
        <v>0.7</v>
      </c>
      <c r="L257" s="170">
        <v>0.21</v>
      </c>
      <c r="M257" s="236" t="s">
        <v>329</v>
      </c>
      <c r="N257" s="238">
        <v>0.7</v>
      </c>
      <c r="O257" s="170">
        <v>0.16</v>
      </c>
      <c r="P257" s="166">
        <f t="shared" si="8"/>
        <v>0.17399999999999999</v>
      </c>
    </row>
    <row r="258" spans="1:17" ht="15" customHeight="1" x14ac:dyDescent="0.25">
      <c r="A258" s="237"/>
      <c r="B258" s="239"/>
      <c r="C258" s="177"/>
      <c r="D258" s="237"/>
      <c r="E258" s="239"/>
      <c r="F258" s="177"/>
      <c r="G258" s="237"/>
      <c r="H258" s="239"/>
      <c r="I258" s="177"/>
      <c r="J258" s="237"/>
      <c r="K258" s="239"/>
      <c r="L258" s="177"/>
      <c r="M258" s="237"/>
      <c r="N258" s="239"/>
      <c r="O258" s="177"/>
      <c r="P258" s="166">
        <f t="shared" si="8"/>
        <v>0</v>
      </c>
    </row>
    <row r="259" spans="1:17" ht="15.75" x14ac:dyDescent="0.25">
      <c r="A259" s="236" t="s">
        <v>1672</v>
      </c>
      <c r="B259" s="238">
        <v>0</v>
      </c>
      <c r="C259" s="170">
        <v>0.15</v>
      </c>
      <c r="D259" s="236" t="s">
        <v>1671</v>
      </c>
      <c r="E259" s="238">
        <v>0</v>
      </c>
      <c r="F259" s="170">
        <v>0.22</v>
      </c>
      <c r="G259" s="236" t="s">
        <v>1058</v>
      </c>
      <c r="H259" s="238">
        <v>0</v>
      </c>
      <c r="I259" s="170">
        <v>0.21</v>
      </c>
      <c r="J259" s="236" t="s">
        <v>693</v>
      </c>
      <c r="K259" s="238">
        <v>0.7</v>
      </c>
      <c r="L259" s="170">
        <v>0.21</v>
      </c>
      <c r="M259" s="236" t="s">
        <v>328</v>
      </c>
      <c r="N259" s="238">
        <v>0.7</v>
      </c>
      <c r="O259" s="170">
        <v>0.21</v>
      </c>
      <c r="P259" s="166">
        <f t="shared" si="8"/>
        <v>0.19999999999999998</v>
      </c>
    </row>
    <row r="260" spans="1:17" ht="15" customHeight="1" x14ac:dyDescent="0.25">
      <c r="A260" s="237"/>
      <c r="B260" s="239"/>
      <c r="C260" s="177"/>
      <c r="D260" s="237"/>
      <c r="E260" s="239"/>
      <c r="F260" s="177"/>
      <c r="G260" s="237"/>
      <c r="H260" s="239"/>
      <c r="I260" s="177"/>
      <c r="J260" s="237"/>
      <c r="K260" s="239"/>
      <c r="L260" s="177"/>
      <c r="M260" s="237"/>
      <c r="N260" s="239"/>
      <c r="O260" s="177"/>
      <c r="P260" s="166">
        <f t="shared" si="8"/>
        <v>0</v>
      </c>
    </row>
    <row r="261" spans="1:17" ht="15.75" x14ac:dyDescent="0.25">
      <c r="A261" s="236" t="s">
        <v>1670</v>
      </c>
      <c r="B261" s="238">
        <v>0</v>
      </c>
      <c r="C261" s="170">
        <v>0.18</v>
      </c>
      <c r="D261" s="236" t="s">
        <v>1669</v>
      </c>
      <c r="E261" s="238">
        <v>0</v>
      </c>
      <c r="F261" s="170">
        <v>0.19</v>
      </c>
      <c r="G261" s="236" t="s">
        <v>1057</v>
      </c>
      <c r="H261" s="238">
        <v>0</v>
      </c>
      <c r="I261" s="170">
        <v>0.17</v>
      </c>
      <c r="J261" s="236" t="s">
        <v>692</v>
      </c>
      <c r="K261" s="238">
        <v>0.7</v>
      </c>
      <c r="L261" s="170">
        <v>0.19</v>
      </c>
      <c r="M261" s="236" t="s">
        <v>327</v>
      </c>
      <c r="N261" s="238">
        <v>0.7</v>
      </c>
      <c r="O261" s="170">
        <v>0.31</v>
      </c>
      <c r="P261" s="166">
        <f t="shared" si="8"/>
        <v>0.20800000000000002</v>
      </c>
    </row>
    <row r="262" spans="1:17" ht="15" customHeight="1" x14ac:dyDescent="0.25">
      <c r="A262" s="237"/>
      <c r="B262" s="239"/>
      <c r="C262" s="177"/>
      <c r="D262" s="237"/>
      <c r="E262" s="239"/>
      <c r="F262" s="177"/>
      <c r="G262" s="237"/>
      <c r="H262" s="239"/>
      <c r="I262" s="177"/>
      <c r="J262" s="237"/>
      <c r="K262" s="239"/>
      <c r="L262" s="177"/>
      <c r="M262" s="237"/>
      <c r="N262" s="239"/>
      <c r="O262" s="177"/>
      <c r="P262" s="166">
        <f t="shared" si="8"/>
        <v>0</v>
      </c>
    </row>
    <row r="263" spans="1:17" ht="15.75" x14ac:dyDescent="0.25">
      <c r="A263" s="236" t="s">
        <v>1668</v>
      </c>
      <c r="B263" s="238">
        <v>0</v>
      </c>
      <c r="C263" s="170">
        <v>0.2</v>
      </c>
      <c r="D263" s="236" t="s">
        <v>1667</v>
      </c>
      <c r="E263" s="238">
        <v>0</v>
      </c>
      <c r="F263" s="170">
        <v>0.31</v>
      </c>
      <c r="G263" s="236" t="s">
        <v>1056</v>
      </c>
      <c r="H263" s="238">
        <v>0</v>
      </c>
      <c r="I263" s="170">
        <v>7.0000000000000007E-2</v>
      </c>
      <c r="J263" s="236" t="s">
        <v>691</v>
      </c>
      <c r="K263" s="238">
        <v>0.7</v>
      </c>
      <c r="L263" s="170">
        <v>0.16</v>
      </c>
      <c r="M263" s="236" t="s">
        <v>326</v>
      </c>
      <c r="N263" s="238">
        <v>0.7</v>
      </c>
      <c r="O263" s="170">
        <v>0.32</v>
      </c>
      <c r="P263" s="166">
        <f t="shared" si="8"/>
        <v>0.21200000000000002</v>
      </c>
    </row>
    <row r="264" spans="1:17" ht="15" customHeight="1" x14ac:dyDescent="0.25">
      <c r="A264" s="237"/>
      <c r="B264" s="239"/>
      <c r="C264" s="177"/>
      <c r="D264" s="237"/>
      <c r="E264" s="239"/>
      <c r="F264" s="177"/>
      <c r="G264" s="237"/>
      <c r="H264" s="239"/>
      <c r="I264" s="177"/>
      <c r="J264" s="237"/>
      <c r="K264" s="239"/>
      <c r="L264" s="177"/>
      <c r="M264" s="237"/>
      <c r="N264" s="239"/>
      <c r="O264" s="177"/>
      <c r="P264" s="166">
        <f t="shared" si="8"/>
        <v>0</v>
      </c>
    </row>
    <row r="265" spans="1:17" ht="15" customHeight="1" x14ac:dyDescent="0.25">
      <c r="A265" s="175"/>
      <c r="B265" s="174"/>
      <c r="C265" s="179"/>
      <c r="D265" s="175"/>
      <c r="E265" s="174"/>
      <c r="F265" s="179"/>
      <c r="G265" s="175"/>
      <c r="H265" s="174"/>
      <c r="I265" s="179"/>
      <c r="J265" s="175"/>
      <c r="K265" s="174"/>
      <c r="L265" s="179"/>
      <c r="M265" s="175"/>
      <c r="N265" s="174"/>
      <c r="O265" s="179"/>
      <c r="P265" s="166"/>
      <c r="Q265" s="166">
        <f>SUM(P205:P264)</f>
        <v>4.9300000000000006</v>
      </c>
    </row>
    <row r="266" spans="1:17" ht="15.75" x14ac:dyDescent="0.25">
      <c r="A266" s="236" t="s">
        <v>1666</v>
      </c>
      <c r="B266" s="238">
        <v>0</v>
      </c>
      <c r="C266" s="170">
        <v>0.2</v>
      </c>
      <c r="D266" s="236" t="s">
        <v>1665</v>
      </c>
      <c r="E266" s="238">
        <v>0</v>
      </c>
      <c r="F266" s="170">
        <v>0.27</v>
      </c>
      <c r="G266" s="236" t="s">
        <v>1055</v>
      </c>
      <c r="H266" s="238">
        <v>0</v>
      </c>
      <c r="I266" s="170">
        <v>0.03</v>
      </c>
      <c r="J266" s="236" t="s">
        <v>690</v>
      </c>
      <c r="K266" s="238">
        <v>0.7</v>
      </c>
      <c r="L266" s="170">
        <v>0.18</v>
      </c>
      <c r="M266" s="236" t="s">
        <v>325</v>
      </c>
      <c r="N266" s="238">
        <v>0.7</v>
      </c>
      <c r="O266" s="170">
        <v>0.3</v>
      </c>
      <c r="P266" s="166">
        <f t="shared" ref="P266:P297" si="9">(C266+F266+I266+L266+O266)/5</f>
        <v>0.19600000000000001</v>
      </c>
    </row>
    <row r="267" spans="1:17" ht="15" customHeight="1" x14ac:dyDescent="0.25">
      <c r="A267" s="237"/>
      <c r="B267" s="239"/>
      <c r="C267" s="177"/>
      <c r="D267" s="237"/>
      <c r="E267" s="239"/>
      <c r="F267" s="177"/>
      <c r="G267" s="237"/>
      <c r="H267" s="239"/>
      <c r="I267" s="177"/>
      <c r="J267" s="237"/>
      <c r="K267" s="239"/>
      <c r="L267" s="177"/>
      <c r="M267" s="237"/>
      <c r="N267" s="239"/>
      <c r="O267" s="177"/>
      <c r="P267" s="166">
        <f t="shared" si="9"/>
        <v>0</v>
      </c>
    </row>
    <row r="268" spans="1:17" ht="15.75" x14ac:dyDescent="0.25">
      <c r="A268" s="236" t="s">
        <v>1664</v>
      </c>
      <c r="B268" s="238">
        <v>0</v>
      </c>
      <c r="C268" s="170">
        <v>0.17</v>
      </c>
      <c r="D268" s="236" t="s">
        <v>1663</v>
      </c>
      <c r="E268" s="238">
        <v>0</v>
      </c>
      <c r="F268" s="170">
        <v>0.28000000000000003</v>
      </c>
      <c r="G268" s="236" t="s">
        <v>1054</v>
      </c>
      <c r="H268" s="238">
        <v>0</v>
      </c>
      <c r="I268" s="170">
        <v>0.04</v>
      </c>
      <c r="J268" s="236" t="s">
        <v>689</v>
      </c>
      <c r="K268" s="238">
        <v>0.7</v>
      </c>
      <c r="L268" s="170">
        <v>0.3</v>
      </c>
      <c r="M268" s="236" t="s">
        <v>324</v>
      </c>
      <c r="N268" s="238">
        <v>0.7</v>
      </c>
      <c r="O268" s="170">
        <v>0.28999999999999998</v>
      </c>
      <c r="P268" s="166">
        <f t="shared" si="9"/>
        <v>0.21600000000000003</v>
      </c>
    </row>
    <row r="269" spans="1:17" ht="15" customHeight="1" x14ac:dyDescent="0.25">
      <c r="A269" s="237"/>
      <c r="B269" s="239"/>
      <c r="C269" s="177"/>
      <c r="D269" s="237"/>
      <c r="E269" s="239"/>
      <c r="F269" s="177"/>
      <c r="G269" s="237"/>
      <c r="H269" s="239"/>
      <c r="I269" s="177"/>
      <c r="J269" s="237"/>
      <c r="K269" s="239"/>
      <c r="L269" s="177"/>
      <c r="M269" s="237"/>
      <c r="N269" s="239"/>
      <c r="O269" s="177"/>
      <c r="P269" s="166">
        <f t="shared" si="9"/>
        <v>0</v>
      </c>
    </row>
    <row r="270" spans="1:17" ht="15.75" x14ac:dyDescent="0.25">
      <c r="A270" s="236" t="s">
        <v>1662</v>
      </c>
      <c r="B270" s="238">
        <v>0</v>
      </c>
      <c r="C270" s="170">
        <v>0.23</v>
      </c>
      <c r="D270" s="236" t="s">
        <v>1661</v>
      </c>
      <c r="E270" s="238">
        <v>0</v>
      </c>
      <c r="F270" s="170">
        <v>0.28999999999999998</v>
      </c>
      <c r="G270" s="236" t="s">
        <v>1053</v>
      </c>
      <c r="H270" s="238">
        <v>0</v>
      </c>
      <c r="I270" s="170">
        <v>0.06</v>
      </c>
      <c r="J270" s="236" t="s">
        <v>688</v>
      </c>
      <c r="K270" s="238">
        <v>0.7</v>
      </c>
      <c r="L270" s="170">
        <v>0.28000000000000003</v>
      </c>
      <c r="M270" s="236" t="s">
        <v>323</v>
      </c>
      <c r="N270" s="238">
        <v>0.7</v>
      </c>
      <c r="O270" s="170">
        <v>0.26</v>
      </c>
      <c r="P270" s="166">
        <f t="shared" si="9"/>
        <v>0.22400000000000003</v>
      </c>
    </row>
    <row r="271" spans="1:17" ht="15" customHeight="1" x14ac:dyDescent="0.25">
      <c r="A271" s="237"/>
      <c r="B271" s="239"/>
      <c r="C271" s="177"/>
      <c r="D271" s="237"/>
      <c r="E271" s="239"/>
      <c r="F271" s="177"/>
      <c r="G271" s="237"/>
      <c r="H271" s="239"/>
      <c r="I271" s="177"/>
      <c r="J271" s="237"/>
      <c r="K271" s="239"/>
      <c r="L271" s="177"/>
      <c r="M271" s="237"/>
      <c r="N271" s="239"/>
      <c r="O271" s="177"/>
      <c r="P271" s="166">
        <f t="shared" si="9"/>
        <v>0</v>
      </c>
    </row>
    <row r="272" spans="1:17" ht="15.75" x14ac:dyDescent="0.25">
      <c r="A272" s="236" t="s">
        <v>1660</v>
      </c>
      <c r="B272" s="238">
        <v>0</v>
      </c>
      <c r="C272" s="170">
        <v>0.23</v>
      </c>
      <c r="D272" s="236" t="s">
        <v>1659</v>
      </c>
      <c r="E272" s="238">
        <v>0</v>
      </c>
      <c r="F272" s="170">
        <v>0.26</v>
      </c>
      <c r="G272" s="236" t="s">
        <v>1052</v>
      </c>
      <c r="H272" s="238">
        <v>0</v>
      </c>
      <c r="I272" s="170">
        <v>0.13</v>
      </c>
      <c r="J272" s="236" t="s">
        <v>687</v>
      </c>
      <c r="K272" s="238">
        <v>0.7</v>
      </c>
      <c r="L272" s="170">
        <v>0.2</v>
      </c>
      <c r="M272" s="236" t="s">
        <v>322</v>
      </c>
      <c r="N272" s="238">
        <v>0.7</v>
      </c>
      <c r="O272" s="170">
        <v>0.24</v>
      </c>
      <c r="P272" s="166">
        <f t="shared" si="9"/>
        <v>0.21200000000000002</v>
      </c>
    </row>
    <row r="273" spans="1:16" ht="15" customHeight="1" x14ac:dyDescent="0.25">
      <c r="A273" s="237"/>
      <c r="B273" s="239"/>
      <c r="C273" s="177"/>
      <c r="D273" s="237"/>
      <c r="E273" s="239"/>
      <c r="F273" s="177"/>
      <c r="G273" s="237"/>
      <c r="H273" s="239"/>
      <c r="I273" s="177"/>
      <c r="J273" s="237"/>
      <c r="K273" s="239"/>
      <c r="L273" s="177"/>
      <c r="M273" s="237"/>
      <c r="N273" s="239"/>
      <c r="O273" s="177"/>
      <c r="P273" s="166">
        <f t="shared" si="9"/>
        <v>0</v>
      </c>
    </row>
    <row r="274" spans="1:16" ht="15.75" x14ac:dyDescent="0.25">
      <c r="A274" s="236" t="s">
        <v>1658</v>
      </c>
      <c r="B274" s="238">
        <v>0</v>
      </c>
      <c r="C274" s="170">
        <v>0.2</v>
      </c>
      <c r="D274" s="236" t="s">
        <v>1657</v>
      </c>
      <c r="E274" s="238">
        <v>0</v>
      </c>
      <c r="F274" s="170">
        <v>0.25</v>
      </c>
      <c r="G274" s="236" t="s">
        <v>1051</v>
      </c>
      <c r="H274" s="238">
        <v>0</v>
      </c>
      <c r="I274" s="170">
        <v>0.19</v>
      </c>
      <c r="J274" s="236" t="s">
        <v>686</v>
      </c>
      <c r="K274" s="238">
        <v>0.7</v>
      </c>
      <c r="L274" s="170">
        <v>7.0000000000000007E-2</v>
      </c>
      <c r="M274" s="236" t="s">
        <v>321</v>
      </c>
      <c r="N274" s="238">
        <v>0.7</v>
      </c>
      <c r="O274" s="170">
        <v>0.17</v>
      </c>
      <c r="P274" s="166">
        <f t="shared" si="9"/>
        <v>0.17599999999999999</v>
      </c>
    </row>
    <row r="275" spans="1:16" ht="15" customHeight="1" x14ac:dyDescent="0.25">
      <c r="A275" s="237"/>
      <c r="B275" s="239"/>
      <c r="C275" s="177"/>
      <c r="D275" s="237"/>
      <c r="E275" s="239"/>
      <c r="F275" s="177"/>
      <c r="G275" s="237"/>
      <c r="H275" s="239"/>
      <c r="I275" s="177"/>
      <c r="J275" s="237"/>
      <c r="K275" s="239"/>
      <c r="L275" s="177"/>
      <c r="M275" s="237"/>
      <c r="N275" s="239"/>
      <c r="O275" s="177"/>
      <c r="P275" s="166">
        <f t="shared" si="9"/>
        <v>0</v>
      </c>
    </row>
    <row r="276" spans="1:16" ht="15.75" x14ac:dyDescent="0.25">
      <c r="A276" s="236" t="s">
        <v>1656</v>
      </c>
      <c r="B276" s="238">
        <v>0</v>
      </c>
      <c r="C276" s="170">
        <v>0.18</v>
      </c>
      <c r="D276" s="236" t="s">
        <v>1655</v>
      </c>
      <c r="E276" s="238">
        <v>0</v>
      </c>
      <c r="F276" s="170">
        <v>0.22</v>
      </c>
      <c r="G276" s="236" t="s">
        <v>1050</v>
      </c>
      <c r="H276" s="238">
        <v>0</v>
      </c>
      <c r="I276" s="170">
        <v>0.17</v>
      </c>
      <c r="J276" s="236" t="s">
        <v>685</v>
      </c>
      <c r="K276" s="238">
        <v>0.71</v>
      </c>
      <c r="L276" s="170">
        <v>0.06</v>
      </c>
      <c r="M276" s="236" t="s">
        <v>320</v>
      </c>
      <c r="N276" s="238">
        <v>0.71</v>
      </c>
      <c r="O276" s="170">
        <v>0.11</v>
      </c>
      <c r="P276" s="166">
        <f t="shared" si="9"/>
        <v>0.14800000000000002</v>
      </c>
    </row>
    <row r="277" spans="1:16" ht="15" customHeight="1" x14ac:dyDescent="0.25">
      <c r="A277" s="237"/>
      <c r="B277" s="239"/>
      <c r="C277" s="177"/>
      <c r="D277" s="237"/>
      <c r="E277" s="239"/>
      <c r="F277" s="177"/>
      <c r="G277" s="237"/>
      <c r="H277" s="239"/>
      <c r="I277" s="177"/>
      <c r="J277" s="237"/>
      <c r="K277" s="239"/>
      <c r="L277" s="177"/>
      <c r="M277" s="237"/>
      <c r="N277" s="239"/>
      <c r="O277" s="177"/>
      <c r="P277" s="166">
        <f t="shared" si="9"/>
        <v>0</v>
      </c>
    </row>
    <row r="278" spans="1:16" ht="15.75" x14ac:dyDescent="0.25">
      <c r="A278" s="236" t="s">
        <v>1654</v>
      </c>
      <c r="B278" s="238">
        <v>0</v>
      </c>
      <c r="C278" s="170">
        <v>0.22</v>
      </c>
      <c r="D278" s="236" t="s">
        <v>1653</v>
      </c>
      <c r="E278" s="238">
        <v>0</v>
      </c>
      <c r="F278" s="170">
        <v>0.15</v>
      </c>
      <c r="G278" s="236" t="s">
        <v>1049</v>
      </c>
      <c r="H278" s="238">
        <v>0</v>
      </c>
      <c r="I278" s="170">
        <v>0.19</v>
      </c>
      <c r="J278" s="236" t="s">
        <v>684</v>
      </c>
      <c r="K278" s="238">
        <v>0.71</v>
      </c>
      <c r="L278" s="170">
        <v>0.15</v>
      </c>
      <c r="M278" s="236" t="s">
        <v>319</v>
      </c>
      <c r="N278" s="238">
        <v>0.71</v>
      </c>
      <c r="O278" s="170">
        <v>0.15</v>
      </c>
      <c r="P278" s="166">
        <f t="shared" si="9"/>
        <v>0.17200000000000001</v>
      </c>
    </row>
    <row r="279" spans="1:16" ht="15" customHeight="1" x14ac:dyDescent="0.25">
      <c r="A279" s="237"/>
      <c r="B279" s="239"/>
      <c r="C279" s="177"/>
      <c r="D279" s="237"/>
      <c r="E279" s="239"/>
      <c r="F279" s="177"/>
      <c r="G279" s="237"/>
      <c r="H279" s="239"/>
      <c r="I279" s="177"/>
      <c r="J279" s="237"/>
      <c r="K279" s="239"/>
      <c r="L279" s="177"/>
      <c r="M279" s="237"/>
      <c r="N279" s="239"/>
      <c r="O279" s="177"/>
      <c r="P279" s="166">
        <f t="shared" si="9"/>
        <v>0</v>
      </c>
    </row>
    <row r="280" spans="1:16" ht="15.75" x14ac:dyDescent="0.25">
      <c r="A280" s="236" t="s">
        <v>1652</v>
      </c>
      <c r="B280" s="238">
        <v>0</v>
      </c>
      <c r="C280" s="170">
        <v>0.22</v>
      </c>
      <c r="D280" s="236" t="s">
        <v>1651</v>
      </c>
      <c r="E280" s="238">
        <v>0</v>
      </c>
      <c r="F280" s="170">
        <v>0.1</v>
      </c>
      <c r="G280" s="236" t="s">
        <v>1048</v>
      </c>
      <c r="H280" s="238">
        <v>0</v>
      </c>
      <c r="I280" s="170">
        <v>0.2</v>
      </c>
      <c r="J280" s="236" t="s">
        <v>683</v>
      </c>
      <c r="K280" s="238">
        <v>0.71</v>
      </c>
      <c r="L280" s="170">
        <v>0.09</v>
      </c>
      <c r="M280" s="236" t="s">
        <v>318</v>
      </c>
      <c r="N280" s="238">
        <v>0.71</v>
      </c>
      <c r="O280" s="170">
        <v>0.18</v>
      </c>
      <c r="P280" s="166">
        <f t="shared" si="9"/>
        <v>0.158</v>
      </c>
    </row>
    <row r="281" spans="1:16" ht="15" customHeight="1" x14ac:dyDescent="0.25">
      <c r="A281" s="237"/>
      <c r="B281" s="239"/>
      <c r="C281" s="177"/>
      <c r="D281" s="237"/>
      <c r="E281" s="239"/>
      <c r="F281" s="177"/>
      <c r="G281" s="237"/>
      <c r="H281" s="239"/>
      <c r="I281" s="177"/>
      <c r="J281" s="237"/>
      <c r="K281" s="239"/>
      <c r="L281" s="177"/>
      <c r="M281" s="237"/>
      <c r="N281" s="239"/>
      <c r="O281" s="177"/>
      <c r="P281" s="166">
        <f t="shared" si="9"/>
        <v>0</v>
      </c>
    </row>
    <row r="282" spans="1:16" ht="15.75" x14ac:dyDescent="0.25">
      <c r="A282" s="236" t="s">
        <v>1650</v>
      </c>
      <c r="B282" s="238">
        <v>0</v>
      </c>
      <c r="C282" s="170">
        <v>0.1</v>
      </c>
      <c r="D282" s="236" t="s">
        <v>1649</v>
      </c>
      <c r="E282" s="238">
        <v>0</v>
      </c>
      <c r="F282" s="170">
        <v>0.09</v>
      </c>
      <c r="G282" s="236" t="s">
        <v>1047</v>
      </c>
      <c r="H282" s="238">
        <v>0</v>
      </c>
      <c r="I282" s="170">
        <v>0.22</v>
      </c>
      <c r="J282" s="236" t="s">
        <v>682</v>
      </c>
      <c r="K282" s="238">
        <v>0.71</v>
      </c>
      <c r="L282" s="170">
        <v>0.16</v>
      </c>
      <c r="M282" s="236" t="s">
        <v>317</v>
      </c>
      <c r="N282" s="238">
        <v>0.71</v>
      </c>
      <c r="O282" s="170">
        <v>0.2</v>
      </c>
      <c r="P282" s="166">
        <f t="shared" si="9"/>
        <v>0.154</v>
      </c>
    </row>
    <row r="283" spans="1:16" ht="15" customHeight="1" x14ac:dyDescent="0.25">
      <c r="A283" s="237"/>
      <c r="B283" s="239"/>
      <c r="C283" s="177"/>
      <c r="D283" s="237"/>
      <c r="E283" s="239"/>
      <c r="F283" s="177"/>
      <c r="G283" s="237"/>
      <c r="H283" s="239"/>
      <c r="I283" s="177"/>
      <c r="J283" s="237"/>
      <c r="K283" s="239"/>
      <c r="L283" s="177"/>
      <c r="M283" s="237"/>
      <c r="N283" s="239"/>
      <c r="O283" s="177"/>
      <c r="P283" s="166">
        <f t="shared" si="9"/>
        <v>0</v>
      </c>
    </row>
    <row r="284" spans="1:16" ht="15.75" x14ac:dyDescent="0.25">
      <c r="A284" s="236" t="s">
        <v>1648</v>
      </c>
      <c r="B284" s="238">
        <v>0</v>
      </c>
      <c r="C284" s="170">
        <v>0.13</v>
      </c>
      <c r="D284" s="236" t="s">
        <v>1647</v>
      </c>
      <c r="E284" s="238">
        <v>0</v>
      </c>
      <c r="F284" s="170">
        <v>0.2</v>
      </c>
      <c r="G284" s="236" t="s">
        <v>1046</v>
      </c>
      <c r="H284" s="238">
        <v>0</v>
      </c>
      <c r="I284" s="170">
        <v>0.2</v>
      </c>
      <c r="J284" s="236" t="s">
        <v>681</v>
      </c>
      <c r="K284" s="238">
        <v>0.71</v>
      </c>
      <c r="L284" s="170">
        <v>0.21</v>
      </c>
      <c r="M284" s="236" t="s">
        <v>316</v>
      </c>
      <c r="N284" s="238">
        <v>0.71</v>
      </c>
      <c r="O284" s="170">
        <v>0.17</v>
      </c>
      <c r="P284" s="166">
        <f t="shared" si="9"/>
        <v>0.182</v>
      </c>
    </row>
    <row r="285" spans="1:16" ht="15" customHeight="1" x14ac:dyDescent="0.25">
      <c r="A285" s="237"/>
      <c r="B285" s="239"/>
      <c r="C285" s="177"/>
      <c r="D285" s="237"/>
      <c r="E285" s="239"/>
      <c r="F285" s="177"/>
      <c r="G285" s="237"/>
      <c r="H285" s="239"/>
      <c r="I285" s="177"/>
      <c r="J285" s="237"/>
      <c r="K285" s="239"/>
      <c r="L285" s="177"/>
      <c r="M285" s="237"/>
      <c r="N285" s="239"/>
      <c r="O285" s="177"/>
      <c r="P285" s="166">
        <f t="shared" si="9"/>
        <v>0</v>
      </c>
    </row>
    <row r="286" spans="1:16" ht="15.75" x14ac:dyDescent="0.25">
      <c r="A286" s="236" t="s">
        <v>1646</v>
      </c>
      <c r="B286" s="238">
        <v>0</v>
      </c>
      <c r="C286" s="170">
        <v>0.19</v>
      </c>
      <c r="D286" s="236" t="s">
        <v>1645</v>
      </c>
      <c r="E286" s="238">
        <v>0</v>
      </c>
      <c r="F286" s="170">
        <v>0.2</v>
      </c>
      <c r="G286" s="236" t="s">
        <v>1045</v>
      </c>
      <c r="H286" s="238">
        <v>0</v>
      </c>
      <c r="I286" s="170">
        <v>0.2</v>
      </c>
      <c r="J286" s="236" t="s">
        <v>680</v>
      </c>
      <c r="K286" s="238">
        <v>0.71</v>
      </c>
      <c r="L286" s="170">
        <v>0.23</v>
      </c>
      <c r="M286" s="236" t="s">
        <v>315</v>
      </c>
      <c r="N286" s="238">
        <v>0.71</v>
      </c>
      <c r="O286" s="170">
        <v>0.27</v>
      </c>
      <c r="P286" s="166">
        <f t="shared" si="9"/>
        <v>0.21800000000000003</v>
      </c>
    </row>
    <row r="287" spans="1:16" ht="15" customHeight="1" x14ac:dyDescent="0.25">
      <c r="A287" s="237"/>
      <c r="B287" s="239"/>
      <c r="C287" s="177"/>
      <c r="D287" s="237"/>
      <c r="E287" s="239"/>
      <c r="F287" s="177"/>
      <c r="G287" s="237"/>
      <c r="H287" s="239"/>
      <c r="I287" s="177"/>
      <c r="J287" s="237"/>
      <c r="K287" s="239"/>
      <c r="L287" s="177"/>
      <c r="M287" s="237"/>
      <c r="N287" s="239"/>
      <c r="O287" s="177"/>
      <c r="P287" s="166">
        <f t="shared" si="9"/>
        <v>0</v>
      </c>
    </row>
    <row r="288" spans="1:16" ht="15.75" x14ac:dyDescent="0.25">
      <c r="A288" s="236" t="s">
        <v>1644</v>
      </c>
      <c r="B288" s="238">
        <v>0</v>
      </c>
      <c r="C288" s="170">
        <v>0.21</v>
      </c>
      <c r="D288" s="236" t="s">
        <v>1643</v>
      </c>
      <c r="E288" s="238">
        <v>0</v>
      </c>
      <c r="F288" s="170">
        <v>0.22</v>
      </c>
      <c r="G288" s="236" t="s">
        <v>1044</v>
      </c>
      <c r="H288" s="238">
        <v>0</v>
      </c>
      <c r="I288" s="170">
        <v>0.21</v>
      </c>
      <c r="J288" s="236" t="s">
        <v>679</v>
      </c>
      <c r="K288" s="238">
        <v>0.71</v>
      </c>
      <c r="L288" s="170">
        <v>0.28000000000000003</v>
      </c>
      <c r="M288" s="236" t="s">
        <v>314</v>
      </c>
      <c r="N288" s="238">
        <v>0.71</v>
      </c>
      <c r="O288" s="170">
        <v>0.3</v>
      </c>
      <c r="P288" s="166">
        <f t="shared" si="9"/>
        <v>0.24399999999999999</v>
      </c>
    </row>
    <row r="289" spans="1:16" ht="15" customHeight="1" x14ac:dyDescent="0.25">
      <c r="A289" s="237"/>
      <c r="B289" s="239"/>
      <c r="C289" s="177"/>
      <c r="D289" s="237"/>
      <c r="E289" s="239"/>
      <c r="F289" s="177"/>
      <c r="G289" s="237"/>
      <c r="H289" s="239"/>
      <c r="I289" s="177"/>
      <c r="J289" s="237"/>
      <c r="K289" s="239"/>
      <c r="L289" s="177"/>
      <c r="M289" s="237"/>
      <c r="N289" s="239"/>
      <c r="O289" s="177"/>
      <c r="P289" s="166">
        <f t="shared" si="9"/>
        <v>0</v>
      </c>
    </row>
    <row r="290" spans="1:16" ht="15.75" x14ac:dyDescent="0.25">
      <c r="A290" s="236" t="s">
        <v>1642</v>
      </c>
      <c r="B290" s="238">
        <v>0</v>
      </c>
      <c r="C290" s="170">
        <v>0.21</v>
      </c>
      <c r="D290" s="236" t="s">
        <v>1641</v>
      </c>
      <c r="E290" s="238">
        <v>0</v>
      </c>
      <c r="F290" s="170">
        <v>0.19</v>
      </c>
      <c r="G290" s="236" t="s">
        <v>1043</v>
      </c>
      <c r="H290" s="238">
        <v>0</v>
      </c>
      <c r="I290" s="170">
        <v>0.2</v>
      </c>
      <c r="J290" s="236" t="s">
        <v>678</v>
      </c>
      <c r="K290" s="238">
        <v>0.71</v>
      </c>
      <c r="L290" s="170">
        <v>0.28999999999999998</v>
      </c>
      <c r="M290" s="236" t="s">
        <v>313</v>
      </c>
      <c r="N290" s="238">
        <v>0.71</v>
      </c>
      <c r="O290" s="170">
        <v>0.34</v>
      </c>
      <c r="P290" s="166">
        <f t="shared" si="9"/>
        <v>0.24600000000000005</v>
      </c>
    </row>
    <row r="291" spans="1:16" ht="15" customHeight="1" x14ac:dyDescent="0.25">
      <c r="A291" s="237"/>
      <c r="B291" s="239"/>
      <c r="C291" s="177"/>
      <c r="D291" s="237"/>
      <c r="E291" s="239"/>
      <c r="F291" s="177"/>
      <c r="G291" s="237"/>
      <c r="H291" s="239"/>
      <c r="I291" s="177"/>
      <c r="J291" s="237"/>
      <c r="K291" s="239"/>
      <c r="L291" s="177"/>
      <c r="M291" s="237"/>
      <c r="N291" s="239"/>
      <c r="O291" s="177"/>
      <c r="P291" s="166">
        <f t="shared" si="9"/>
        <v>0</v>
      </c>
    </row>
    <row r="292" spans="1:16" ht="15.75" x14ac:dyDescent="0.25">
      <c r="A292" s="236" t="s">
        <v>1640</v>
      </c>
      <c r="B292" s="238">
        <v>0</v>
      </c>
      <c r="C292" s="170">
        <v>0.19</v>
      </c>
      <c r="D292" s="236" t="s">
        <v>1639</v>
      </c>
      <c r="E292" s="238">
        <v>0</v>
      </c>
      <c r="F292" s="170">
        <v>0.06</v>
      </c>
      <c r="G292" s="236" t="s">
        <v>1042</v>
      </c>
      <c r="H292" s="238">
        <v>0</v>
      </c>
      <c r="I292" s="170">
        <v>0.23</v>
      </c>
      <c r="J292" s="236" t="s">
        <v>677</v>
      </c>
      <c r="K292" s="238">
        <v>0.71</v>
      </c>
      <c r="L292" s="170">
        <v>0.24</v>
      </c>
      <c r="M292" s="236" t="s">
        <v>312</v>
      </c>
      <c r="N292" s="238">
        <v>0.71</v>
      </c>
      <c r="O292" s="170">
        <v>0.33</v>
      </c>
      <c r="P292" s="166">
        <f t="shared" si="9"/>
        <v>0.21000000000000002</v>
      </c>
    </row>
    <row r="293" spans="1:16" ht="15" customHeight="1" x14ac:dyDescent="0.25">
      <c r="A293" s="237"/>
      <c r="B293" s="239"/>
      <c r="C293" s="177"/>
      <c r="D293" s="237"/>
      <c r="E293" s="239"/>
      <c r="F293" s="177"/>
      <c r="G293" s="237"/>
      <c r="H293" s="239"/>
      <c r="I293" s="177"/>
      <c r="J293" s="237"/>
      <c r="K293" s="239"/>
      <c r="L293" s="177"/>
      <c r="M293" s="237"/>
      <c r="N293" s="239"/>
      <c r="O293" s="177"/>
      <c r="P293" s="166">
        <f t="shared" si="9"/>
        <v>0</v>
      </c>
    </row>
    <row r="294" spans="1:16" ht="15.75" x14ac:dyDescent="0.25">
      <c r="A294" s="236" t="s">
        <v>1638</v>
      </c>
      <c r="B294" s="238">
        <v>0</v>
      </c>
      <c r="C294" s="170">
        <v>0.19</v>
      </c>
      <c r="D294" s="236" t="s">
        <v>1637</v>
      </c>
      <c r="E294" s="238">
        <v>0</v>
      </c>
      <c r="F294" s="170">
        <v>0.14000000000000001</v>
      </c>
      <c r="G294" s="236" t="s">
        <v>1041</v>
      </c>
      <c r="H294" s="238">
        <v>0</v>
      </c>
      <c r="I294" s="170">
        <v>0.22</v>
      </c>
      <c r="J294" s="236" t="s">
        <v>676</v>
      </c>
      <c r="K294" s="238">
        <v>0.71</v>
      </c>
      <c r="L294" s="170">
        <v>0.21</v>
      </c>
      <c r="M294" s="236" t="s">
        <v>311</v>
      </c>
      <c r="N294" s="238">
        <v>0.71</v>
      </c>
      <c r="O294" s="170">
        <v>0.31</v>
      </c>
      <c r="P294" s="166">
        <f t="shared" si="9"/>
        <v>0.21400000000000002</v>
      </c>
    </row>
    <row r="295" spans="1:16" ht="15" customHeight="1" x14ac:dyDescent="0.25">
      <c r="A295" s="237"/>
      <c r="B295" s="239"/>
      <c r="C295" s="177"/>
      <c r="D295" s="237"/>
      <c r="E295" s="239"/>
      <c r="F295" s="177"/>
      <c r="G295" s="237"/>
      <c r="H295" s="239"/>
      <c r="I295" s="177"/>
      <c r="J295" s="237"/>
      <c r="K295" s="239"/>
      <c r="L295" s="177"/>
      <c r="M295" s="237"/>
      <c r="N295" s="239"/>
      <c r="O295" s="177"/>
      <c r="P295" s="166">
        <f t="shared" si="9"/>
        <v>0</v>
      </c>
    </row>
    <row r="296" spans="1:16" ht="15.75" x14ac:dyDescent="0.25">
      <c r="A296" s="236" t="s">
        <v>1636</v>
      </c>
      <c r="B296" s="238">
        <v>0</v>
      </c>
      <c r="C296" s="170">
        <v>0.15</v>
      </c>
      <c r="D296" s="236" t="s">
        <v>1635</v>
      </c>
      <c r="E296" s="238">
        <v>0</v>
      </c>
      <c r="F296" s="170">
        <v>0.15</v>
      </c>
      <c r="G296" s="236" t="s">
        <v>1040</v>
      </c>
      <c r="H296" s="238">
        <v>0</v>
      </c>
      <c r="I296" s="170">
        <v>0.24</v>
      </c>
      <c r="J296" s="236" t="s">
        <v>675</v>
      </c>
      <c r="K296" s="238">
        <v>0.71</v>
      </c>
      <c r="L296" s="170">
        <v>0.2</v>
      </c>
      <c r="M296" s="236" t="s">
        <v>310</v>
      </c>
      <c r="N296" s="238">
        <v>0.71</v>
      </c>
      <c r="O296" s="170">
        <v>0.28000000000000003</v>
      </c>
      <c r="P296" s="166">
        <f t="shared" si="9"/>
        <v>0.20400000000000001</v>
      </c>
    </row>
    <row r="297" spans="1:16" ht="15" customHeight="1" x14ac:dyDescent="0.25">
      <c r="A297" s="237"/>
      <c r="B297" s="239"/>
      <c r="C297" s="177"/>
      <c r="D297" s="237"/>
      <c r="E297" s="239"/>
      <c r="F297" s="177"/>
      <c r="G297" s="237"/>
      <c r="H297" s="239"/>
      <c r="I297" s="177"/>
      <c r="J297" s="237"/>
      <c r="K297" s="239"/>
      <c r="L297" s="177"/>
      <c r="M297" s="237"/>
      <c r="N297" s="239"/>
      <c r="O297" s="177"/>
      <c r="P297" s="166">
        <f t="shared" si="9"/>
        <v>0</v>
      </c>
    </row>
    <row r="298" spans="1:16" ht="15.75" x14ac:dyDescent="0.25">
      <c r="A298" s="236" t="s">
        <v>1634</v>
      </c>
      <c r="B298" s="238">
        <v>0</v>
      </c>
      <c r="C298" s="170">
        <v>0.03</v>
      </c>
      <c r="D298" s="236" t="s">
        <v>1633</v>
      </c>
      <c r="E298" s="238">
        <v>0</v>
      </c>
      <c r="F298" s="170">
        <v>0.16</v>
      </c>
      <c r="G298" s="236" t="s">
        <v>1039</v>
      </c>
      <c r="H298" s="238">
        <v>0</v>
      </c>
      <c r="I298" s="170">
        <v>0.22</v>
      </c>
      <c r="J298" s="236" t="s">
        <v>674</v>
      </c>
      <c r="K298" s="238">
        <v>0.71</v>
      </c>
      <c r="L298" s="170">
        <v>0.12</v>
      </c>
      <c r="M298" s="236" t="s">
        <v>309</v>
      </c>
      <c r="N298" s="238">
        <v>0.71</v>
      </c>
      <c r="O298" s="170">
        <v>0.24</v>
      </c>
      <c r="P298" s="166">
        <f t="shared" ref="P298:P327" si="10">(C298+F298+I298+L298+O298)/5</f>
        <v>0.154</v>
      </c>
    </row>
    <row r="299" spans="1:16" ht="15" customHeight="1" x14ac:dyDescent="0.25">
      <c r="A299" s="237"/>
      <c r="B299" s="239"/>
      <c r="C299" s="177"/>
      <c r="D299" s="237"/>
      <c r="E299" s="239"/>
      <c r="F299" s="177"/>
      <c r="G299" s="237"/>
      <c r="H299" s="239"/>
      <c r="I299" s="177"/>
      <c r="J299" s="237"/>
      <c r="K299" s="239"/>
      <c r="L299" s="177"/>
      <c r="M299" s="237"/>
      <c r="N299" s="239"/>
      <c r="O299" s="177"/>
      <c r="P299" s="166">
        <f t="shared" si="10"/>
        <v>0</v>
      </c>
    </row>
    <row r="300" spans="1:16" ht="15.75" x14ac:dyDescent="0.25">
      <c r="A300" s="236" t="s">
        <v>1632</v>
      </c>
      <c r="B300" s="238">
        <v>0</v>
      </c>
      <c r="C300" s="170">
        <v>0.13</v>
      </c>
      <c r="D300" s="236" t="s">
        <v>1631</v>
      </c>
      <c r="E300" s="238">
        <v>0</v>
      </c>
      <c r="F300" s="170">
        <v>0.09</v>
      </c>
      <c r="G300" s="236" t="s">
        <v>1038</v>
      </c>
      <c r="H300" s="238">
        <v>0</v>
      </c>
      <c r="I300" s="170">
        <v>0.15</v>
      </c>
      <c r="J300" s="236" t="s">
        <v>673</v>
      </c>
      <c r="K300" s="238">
        <v>0.71</v>
      </c>
      <c r="L300" s="170">
        <v>0.16</v>
      </c>
      <c r="M300" s="236" t="s">
        <v>308</v>
      </c>
      <c r="N300" s="238">
        <v>0.71</v>
      </c>
      <c r="O300" s="170">
        <v>0.22</v>
      </c>
      <c r="P300" s="166">
        <f t="shared" si="10"/>
        <v>0.15</v>
      </c>
    </row>
    <row r="301" spans="1:16" ht="15" customHeight="1" x14ac:dyDescent="0.25">
      <c r="A301" s="237"/>
      <c r="B301" s="239"/>
      <c r="C301" s="177"/>
      <c r="D301" s="237"/>
      <c r="E301" s="239"/>
      <c r="F301" s="177"/>
      <c r="G301" s="237"/>
      <c r="H301" s="239"/>
      <c r="I301" s="177"/>
      <c r="J301" s="237"/>
      <c r="K301" s="239"/>
      <c r="L301" s="177"/>
      <c r="M301" s="237"/>
      <c r="N301" s="239"/>
      <c r="O301" s="177"/>
      <c r="P301" s="166">
        <f t="shared" si="10"/>
        <v>0</v>
      </c>
    </row>
    <row r="302" spans="1:16" ht="15.75" x14ac:dyDescent="0.25">
      <c r="A302" s="236" t="s">
        <v>1630</v>
      </c>
      <c r="B302" s="238">
        <v>0</v>
      </c>
      <c r="C302" s="170">
        <v>0.14000000000000001</v>
      </c>
      <c r="D302" s="236" t="s">
        <v>1629</v>
      </c>
      <c r="E302" s="238">
        <v>0</v>
      </c>
      <c r="F302" s="170">
        <v>0.14000000000000001</v>
      </c>
      <c r="G302" s="236" t="s">
        <v>1037</v>
      </c>
      <c r="H302" s="238">
        <v>0</v>
      </c>
      <c r="I302" s="170">
        <v>0.2</v>
      </c>
      <c r="J302" s="236" t="s">
        <v>672</v>
      </c>
      <c r="K302" s="238">
        <v>0.71</v>
      </c>
      <c r="L302" s="170">
        <v>0.21</v>
      </c>
      <c r="M302" s="236" t="s">
        <v>307</v>
      </c>
      <c r="N302" s="238">
        <v>0.71</v>
      </c>
      <c r="O302" s="170">
        <v>0.21</v>
      </c>
      <c r="P302" s="166">
        <f t="shared" si="10"/>
        <v>0.18</v>
      </c>
    </row>
    <row r="303" spans="1:16" ht="15" customHeight="1" x14ac:dyDescent="0.25">
      <c r="A303" s="237"/>
      <c r="B303" s="239"/>
      <c r="C303" s="177"/>
      <c r="D303" s="237"/>
      <c r="E303" s="239"/>
      <c r="F303" s="177"/>
      <c r="G303" s="237"/>
      <c r="H303" s="239"/>
      <c r="I303" s="177"/>
      <c r="J303" s="237"/>
      <c r="K303" s="239"/>
      <c r="L303" s="177"/>
      <c r="M303" s="237"/>
      <c r="N303" s="239"/>
      <c r="O303" s="177"/>
      <c r="P303" s="166">
        <f t="shared" si="10"/>
        <v>0</v>
      </c>
    </row>
    <row r="304" spans="1:16" ht="15.75" x14ac:dyDescent="0.25">
      <c r="A304" s="236" t="s">
        <v>1628</v>
      </c>
      <c r="B304" s="238">
        <v>0</v>
      </c>
      <c r="C304" s="170">
        <v>0.23</v>
      </c>
      <c r="D304" s="236" t="s">
        <v>1627</v>
      </c>
      <c r="E304" s="238">
        <v>0</v>
      </c>
      <c r="F304" s="170">
        <v>0.18</v>
      </c>
      <c r="G304" s="236" t="s">
        <v>1036</v>
      </c>
      <c r="H304" s="238">
        <v>0</v>
      </c>
      <c r="I304" s="170">
        <v>0.23</v>
      </c>
      <c r="J304" s="236" t="s">
        <v>671</v>
      </c>
      <c r="K304" s="238">
        <v>0.71</v>
      </c>
      <c r="L304" s="170">
        <v>0.24</v>
      </c>
      <c r="M304" s="236" t="s">
        <v>306</v>
      </c>
      <c r="N304" s="238">
        <v>0.71</v>
      </c>
      <c r="O304" s="170">
        <v>0.16</v>
      </c>
      <c r="P304" s="166">
        <f t="shared" si="10"/>
        <v>0.20800000000000002</v>
      </c>
    </row>
    <row r="305" spans="1:16" ht="15" customHeight="1" x14ac:dyDescent="0.25">
      <c r="A305" s="237"/>
      <c r="B305" s="239"/>
      <c r="C305" s="177"/>
      <c r="D305" s="237"/>
      <c r="E305" s="239"/>
      <c r="F305" s="177"/>
      <c r="G305" s="237"/>
      <c r="H305" s="239"/>
      <c r="I305" s="177"/>
      <c r="J305" s="237"/>
      <c r="K305" s="239"/>
      <c r="L305" s="177"/>
      <c r="M305" s="237"/>
      <c r="N305" s="239"/>
      <c r="O305" s="177"/>
      <c r="P305" s="166">
        <f t="shared" si="10"/>
        <v>0</v>
      </c>
    </row>
    <row r="306" spans="1:16" ht="15.75" x14ac:dyDescent="0.25">
      <c r="A306" s="236" t="s">
        <v>1626</v>
      </c>
      <c r="B306" s="238">
        <v>0</v>
      </c>
      <c r="C306" s="170">
        <v>0.19</v>
      </c>
      <c r="D306" s="236" t="s">
        <v>1625</v>
      </c>
      <c r="E306" s="238">
        <v>0</v>
      </c>
      <c r="F306" s="170">
        <v>0.2</v>
      </c>
      <c r="G306" s="236" t="s">
        <v>1035</v>
      </c>
      <c r="H306" s="238">
        <v>0</v>
      </c>
      <c r="I306" s="170">
        <v>0.25</v>
      </c>
      <c r="J306" s="236" t="s">
        <v>670</v>
      </c>
      <c r="K306" s="238">
        <v>0.71</v>
      </c>
      <c r="L306" s="170">
        <v>0.22</v>
      </c>
      <c r="M306" s="236" t="s">
        <v>305</v>
      </c>
      <c r="N306" s="238">
        <v>0.71</v>
      </c>
      <c r="O306" s="170">
        <v>0.18</v>
      </c>
      <c r="P306" s="166">
        <f t="shared" si="10"/>
        <v>0.20800000000000002</v>
      </c>
    </row>
    <row r="307" spans="1:16" ht="15" customHeight="1" x14ac:dyDescent="0.25">
      <c r="A307" s="237"/>
      <c r="B307" s="239"/>
      <c r="C307" s="177"/>
      <c r="D307" s="237"/>
      <c r="E307" s="239"/>
      <c r="F307" s="177"/>
      <c r="G307" s="237"/>
      <c r="H307" s="239"/>
      <c r="I307" s="177"/>
      <c r="J307" s="237"/>
      <c r="K307" s="239"/>
      <c r="L307" s="177"/>
      <c r="M307" s="237"/>
      <c r="N307" s="239"/>
      <c r="O307" s="177"/>
      <c r="P307" s="166">
        <f t="shared" si="10"/>
        <v>0</v>
      </c>
    </row>
    <row r="308" spans="1:16" ht="15.75" x14ac:dyDescent="0.25">
      <c r="A308" s="236" t="s">
        <v>1624</v>
      </c>
      <c r="B308" s="238">
        <v>0</v>
      </c>
      <c r="C308" s="170">
        <v>0.14000000000000001</v>
      </c>
      <c r="D308" s="236" t="s">
        <v>1623</v>
      </c>
      <c r="E308" s="238">
        <v>0</v>
      </c>
      <c r="F308" s="170">
        <v>0.1</v>
      </c>
      <c r="G308" s="236" t="s">
        <v>1034</v>
      </c>
      <c r="H308" s="238">
        <v>0</v>
      </c>
      <c r="I308" s="170">
        <v>0.23</v>
      </c>
      <c r="J308" s="236" t="s">
        <v>669</v>
      </c>
      <c r="K308" s="238">
        <v>0.71</v>
      </c>
      <c r="L308" s="170">
        <v>0.2</v>
      </c>
      <c r="M308" s="236" t="s">
        <v>304</v>
      </c>
      <c r="N308" s="238">
        <v>0.71</v>
      </c>
      <c r="O308" s="170">
        <v>0.05</v>
      </c>
      <c r="P308" s="166">
        <f t="shared" si="10"/>
        <v>0.14400000000000002</v>
      </c>
    </row>
    <row r="309" spans="1:16" ht="15" customHeight="1" x14ac:dyDescent="0.25">
      <c r="A309" s="237"/>
      <c r="B309" s="239"/>
      <c r="C309" s="177"/>
      <c r="D309" s="237"/>
      <c r="E309" s="239"/>
      <c r="F309" s="177"/>
      <c r="G309" s="237"/>
      <c r="H309" s="239"/>
      <c r="I309" s="177"/>
      <c r="J309" s="237"/>
      <c r="K309" s="239"/>
      <c r="L309" s="177"/>
      <c r="M309" s="237"/>
      <c r="N309" s="239"/>
      <c r="O309" s="177"/>
      <c r="P309" s="166">
        <f t="shared" si="10"/>
        <v>0</v>
      </c>
    </row>
    <row r="310" spans="1:16" ht="15.75" x14ac:dyDescent="0.25">
      <c r="A310" s="236" t="s">
        <v>1622</v>
      </c>
      <c r="B310" s="238">
        <v>0</v>
      </c>
      <c r="C310" s="170">
        <v>0.16</v>
      </c>
      <c r="D310" s="236" t="s">
        <v>1621</v>
      </c>
      <c r="E310" s="238">
        <v>0</v>
      </c>
      <c r="F310" s="170">
        <v>0.11</v>
      </c>
      <c r="G310" s="236" t="s">
        <v>1033</v>
      </c>
      <c r="H310" s="238">
        <v>0</v>
      </c>
      <c r="I310" s="170">
        <v>0.23</v>
      </c>
      <c r="J310" s="236" t="s">
        <v>668</v>
      </c>
      <c r="K310" s="238">
        <v>0.71</v>
      </c>
      <c r="L310" s="170">
        <v>0.15</v>
      </c>
      <c r="M310" s="236" t="s">
        <v>303</v>
      </c>
      <c r="N310" s="238">
        <v>0.71</v>
      </c>
      <c r="O310" s="170">
        <v>0.16</v>
      </c>
      <c r="P310" s="166">
        <f t="shared" si="10"/>
        <v>0.16200000000000001</v>
      </c>
    </row>
    <row r="311" spans="1:16" ht="15" customHeight="1" x14ac:dyDescent="0.25">
      <c r="A311" s="237"/>
      <c r="B311" s="239"/>
      <c r="C311" s="177"/>
      <c r="D311" s="237"/>
      <c r="E311" s="239"/>
      <c r="F311" s="177"/>
      <c r="G311" s="237"/>
      <c r="H311" s="239"/>
      <c r="I311" s="177"/>
      <c r="J311" s="237"/>
      <c r="K311" s="239"/>
      <c r="L311" s="177"/>
      <c r="M311" s="237"/>
      <c r="N311" s="239"/>
      <c r="O311" s="177"/>
      <c r="P311" s="166">
        <f t="shared" si="10"/>
        <v>0</v>
      </c>
    </row>
    <row r="312" spans="1:16" ht="15.75" x14ac:dyDescent="0.25">
      <c r="A312" s="236" t="s">
        <v>1620</v>
      </c>
      <c r="B312" s="238">
        <v>0</v>
      </c>
      <c r="C312" s="170">
        <v>0.2</v>
      </c>
      <c r="D312" s="236" t="s">
        <v>1619</v>
      </c>
      <c r="E312" s="238">
        <v>0</v>
      </c>
      <c r="F312" s="170">
        <v>0.2</v>
      </c>
      <c r="G312" s="236" t="s">
        <v>1032</v>
      </c>
      <c r="H312" s="238">
        <v>0</v>
      </c>
      <c r="I312" s="170">
        <v>0.05</v>
      </c>
      <c r="J312" s="236" t="s">
        <v>667</v>
      </c>
      <c r="K312" s="238">
        <v>0.71</v>
      </c>
      <c r="L312" s="170">
        <v>0.2</v>
      </c>
      <c r="M312" s="236" t="s">
        <v>302</v>
      </c>
      <c r="N312" s="238">
        <v>0.71</v>
      </c>
      <c r="O312" s="170">
        <v>0.04</v>
      </c>
      <c r="P312" s="166">
        <f t="shared" si="10"/>
        <v>0.13800000000000001</v>
      </c>
    </row>
    <row r="313" spans="1:16" ht="15" customHeight="1" x14ac:dyDescent="0.25">
      <c r="A313" s="237"/>
      <c r="B313" s="239"/>
      <c r="C313" s="177"/>
      <c r="D313" s="237"/>
      <c r="E313" s="239"/>
      <c r="F313" s="177"/>
      <c r="G313" s="237"/>
      <c r="H313" s="239"/>
      <c r="I313" s="177"/>
      <c r="J313" s="237"/>
      <c r="K313" s="239"/>
      <c r="L313" s="177"/>
      <c r="M313" s="237"/>
      <c r="N313" s="239"/>
      <c r="O313" s="177"/>
      <c r="P313" s="166">
        <f t="shared" si="10"/>
        <v>0</v>
      </c>
    </row>
    <row r="314" spans="1:16" ht="15.75" x14ac:dyDescent="0.25">
      <c r="A314" s="236" t="s">
        <v>1618</v>
      </c>
      <c r="B314" s="238">
        <v>0</v>
      </c>
      <c r="C314" s="170">
        <v>0.21</v>
      </c>
      <c r="D314" s="236" t="s">
        <v>1617</v>
      </c>
      <c r="E314" s="238">
        <v>0</v>
      </c>
      <c r="F314" s="170">
        <v>0.22</v>
      </c>
      <c r="G314" s="236" t="s">
        <v>1031</v>
      </c>
      <c r="H314" s="238">
        <v>0</v>
      </c>
      <c r="I314" s="170">
        <v>0.06</v>
      </c>
      <c r="J314" s="236" t="s">
        <v>666</v>
      </c>
      <c r="K314" s="238">
        <v>0.71</v>
      </c>
      <c r="L314" s="170">
        <v>0.21</v>
      </c>
      <c r="M314" s="236" t="s">
        <v>301</v>
      </c>
      <c r="N314" s="238">
        <v>0.71</v>
      </c>
      <c r="O314" s="170">
        <v>0.2</v>
      </c>
      <c r="P314" s="166">
        <f t="shared" si="10"/>
        <v>0.18</v>
      </c>
    </row>
    <row r="315" spans="1:16" ht="15" customHeight="1" x14ac:dyDescent="0.25">
      <c r="A315" s="237"/>
      <c r="B315" s="239"/>
      <c r="C315" s="177"/>
      <c r="D315" s="237"/>
      <c r="E315" s="239"/>
      <c r="F315" s="177"/>
      <c r="G315" s="237"/>
      <c r="H315" s="239"/>
      <c r="I315" s="177"/>
      <c r="J315" s="237"/>
      <c r="K315" s="239"/>
      <c r="L315" s="177"/>
      <c r="M315" s="237"/>
      <c r="N315" s="239"/>
      <c r="O315" s="177"/>
      <c r="P315" s="166">
        <f t="shared" si="10"/>
        <v>0</v>
      </c>
    </row>
    <row r="316" spans="1:16" ht="15.75" x14ac:dyDescent="0.25">
      <c r="A316" s="236" t="s">
        <v>1616</v>
      </c>
      <c r="B316" s="238">
        <v>0</v>
      </c>
      <c r="C316" s="170">
        <v>0.2</v>
      </c>
      <c r="D316" s="236" t="s">
        <v>1615</v>
      </c>
      <c r="E316" s="238">
        <v>0</v>
      </c>
      <c r="F316" s="170">
        <v>0.21</v>
      </c>
      <c r="G316" s="236" t="s">
        <v>1030</v>
      </c>
      <c r="H316" s="238">
        <v>0</v>
      </c>
      <c r="I316" s="170">
        <v>0.17</v>
      </c>
      <c r="J316" s="236" t="s">
        <v>665</v>
      </c>
      <c r="K316" s="238">
        <v>0.71</v>
      </c>
      <c r="L316" s="170">
        <v>0.19</v>
      </c>
      <c r="M316" s="236" t="s">
        <v>300</v>
      </c>
      <c r="N316" s="238">
        <v>0.71</v>
      </c>
      <c r="O316" s="170">
        <v>0.24</v>
      </c>
      <c r="P316" s="166">
        <f t="shared" si="10"/>
        <v>0.20200000000000001</v>
      </c>
    </row>
    <row r="317" spans="1:16" ht="15" customHeight="1" x14ac:dyDescent="0.25">
      <c r="A317" s="237"/>
      <c r="B317" s="239"/>
      <c r="C317" s="177"/>
      <c r="D317" s="237"/>
      <c r="E317" s="239"/>
      <c r="F317" s="177"/>
      <c r="G317" s="237"/>
      <c r="H317" s="239"/>
      <c r="I317" s="177"/>
      <c r="J317" s="237"/>
      <c r="K317" s="239"/>
      <c r="L317" s="177"/>
      <c r="M317" s="237"/>
      <c r="N317" s="239"/>
      <c r="O317" s="177"/>
      <c r="P317" s="166">
        <f t="shared" si="10"/>
        <v>0</v>
      </c>
    </row>
    <row r="318" spans="1:16" ht="15.75" x14ac:dyDescent="0.25">
      <c r="A318" s="236" t="s">
        <v>1614</v>
      </c>
      <c r="B318" s="238">
        <v>0</v>
      </c>
      <c r="C318" s="170">
        <v>0.15</v>
      </c>
      <c r="D318" s="236" t="s">
        <v>1613</v>
      </c>
      <c r="E318" s="238">
        <v>0</v>
      </c>
      <c r="F318" s="170">
        <v>0.23</v>
      </c>
      <c r="G318" s="236" t="s">
        <v>1029</v>
      </c>
      <c r="H318" s="238">
        <v>0</v>
      </c>
      <c r="I318" s="170">
        <v>0.21</v>
      </c>
      <c r="J318" s="236" t="s">
        <v>664</v>
      </c>
      <c r="K318" s="238">
        <v>0.72</v>
      </c>
      <c r="L318" s="170">
        <v>0.2</v>
      </c>
      <c r="M318" s="236" t="s">
        <v>299</v>
      </c>
      <c r="N318" s="238">
        <v>0.72</v>
      </c>
      <c r="O318" s="170">
        <v>0.24</v>
      </c>
      <c r="P318" s="166">
        <f t="shared" si="10"/>
        <v>0.20600000000000002</v>
      </c>
    </row>
    <row r="319" spans="1:16" ht="15" customHeight="1" x14ac:dyDescent="0.25">
      <c r="A319" s="237"/>
      <c r="B319" s="239"/>
      <c r="C319" s="177"/>
      <c r="D319" s="237"/>
      <c r="E319" s="239"/>
      <c r="F319" s="177"/>
      <c r="G319" s="237"/>
      <c r="H319" s="239"/>
      <c r="I319" s="177"/>
      <c r="J319" s="237"/>
      <c r="K319" s="239"/>
      <c r="L319" s="177"/>
      <c r="M319" s="237"/>
      <c r="N319" s="239"/>
      <c r="O319" s="177"/>
      <c r="P319" s="166">
        <f t="shared" si="10"/>
        <v>0</v>
      </c>
    </row>
    <row r="320" spans="1:16" ht="15.75" x14ac:dyDescent="0.25">
      <c r="A320" s="236" t="s">
        <v>1612</v>
      </c>
      <c r="B320" s="238">
        <v>0</v>
      </c>
      <c r="C320" s="170">
        <v>0.2</v>
      </c>
      <c r="D320" s="236" t="s">
        <v>1611</v>
      </c>
      <c r="E320" s="238">
        <v>0</v>
      </c>
      <c r="F320" s="170">
        <v>0.19</v>
      </c>
      <c r="G320" s="236" t="s">
        <v>1028</v>
      </c>
      <c r="H320" s="238">
        <v>0</v>
      </c>
      <c r="I320" s="170">
        <v>0.25</v>
      </c>
      <c r="J320" s="236" t="s">
        <v>663</v>
      </c>
      <c r="K320" s="238">
        <v>0.72</v>
      </c>
      <c r="L320" s="170">
        <v>0.2</v>
      </c>
      <c r="M320" s="236" t="s">
        <v>298</v>
      </c>
      <c r="N320" s="238">
        <v>0.72</v>
      </c>
      <c r="O320" s="170">
        <v>0.22</v>
      </c>
      <c r="P320" s="166">
        <f t="shared" si="10"/>
        <v>0.21200000000000002</v>
      </c>
    </row>
    <row r="321" spans="1:17" ht="15" customHeight="1" x14ac:dyDescent="0.25">
      <c r="A321" s="237"/>
      <c r="B321" s="239"/>
      <c r="C321" s="177"/>
      <c r="D321" s="237"/>
      <c r="E321" s="239"/>
      <c r="F321" s="177"/>
      <c r="G321" s="237"/>
      <c r="H321" s="239"/>
      <c r="I321" s="177"/>
      <c r="J321" s="237"/>
      <c r="K321" s="239"/>
      <c r="L321" s="177"/>
      <c r="M321" s="237"/>
      <c r="N321" s="239"/>
      <c r="O321" s="177"/>
      <c r="P321" s="166">
        <f t="shared" si="10"/>
        <v>0</v>
      </c>
    </row>
    <row r="322" spans="1:17" ht="15.75" x14ac:dyDescent="0.25">
      <c r="A322" s="236" t="s">
        <v>1610</v>
      </c>
      <c r="B322" s="238">
        <v>0</v>
      </c>
      <c r="C322" s="170">
        <v>0.26</v>
      </c>
      <c r="D322" s="236" t="s">
        <v>1609</v>
      </c>
      <c r="E322" s="238">
        <v>0</v>
      </c>
      <c r="F322" s="170">
        <v>0.12</v>
      </c>
      <c r="G322" s="236" t="s">
        <v>1027</v>
      </c>
      <c r="H322" s="238">
        <v>0</v>
      </c>
      <c r="I322" s="170">
        <v>0.25</v>
      </c>
      <c r="J322" s="236" t="s">
        <v>662</v>
      </c>
      <c r="K322" s="238">
        <v>0.72</v>
      </c>
      <c r="L322" s="170">
        <v>0.24</v>
      </c>
      <c r="M322" s="236" t="s">
        <v>297</v>
      </c>
      <c r="N322" s="238">
        <v>0.72</v>
      </c>
      <c r="O322" s="170">
        <v>0.23</v>
      </c>
      <c r="P322" s="166">
        <f t="shared" si="10"/>
        <v>0.22000000000000003</v>
      </c>
    </row>
    <row r="323" spans="1:17" ht="15" customHeight="1" x14ac:dyDescent="0.25">
      <c r="A323" s="237"/>
      <c r="B323" s="239"/>
      <c r="C323" s="177"/>
      <c r="D323" s="237"/>
      <c r="E323" s="239"/>
      <c r="F323" s="177"/>
      <c r="G323" s="237"/>
      <c r="H323" s="239"/>
      <c r="I323" s="177"/>
      <c r="J323" s="237"/>
      <c r="K323" s="239"/>
      <c r="L323" s="177"/>
      <c r="M323" s="237"/>
      <c r="N323" s="239"/>
      <c r="O323" s="177"/>
      <c r="P323" s="166">
        <f t="shared" si="10"/>
        <v>0</v>
      </c>
    </row>
    <row r="324" spans="1:17" ht="15.75" x14ac:dyDescent="0.25">
      <c r="A324" s="236" t="s">
        <v>1608</v>
      </c>
      <c r="B324" s="238">
        <v>0</v>
      </c>
      <c r="C324" s="170">
        <v>0.26</v>
      </c>
      <c r="D324" s="236" t="s">
        <v>1607</v>
      </c>
      <c r="E324" s="238">
        <v>0</v>
      </c>
      <c r="F324" s="170">
        <v>0.24</v>
      </c>
      <c r="G324" s="236" t="s">
        <v>1026</v>
      </c>
      <c r="H324" s="238">
        <v>0</v>
      </c>
      <c r="I324" s="170">
        <v>0.22</v>
      </c>
      <c r="J324" s="236" t="s">
        <v>661</v>
      </c>
      <c r="K324" s="238">
        <v>0.72</v>
      </c>
      <c r="L324" s="170">
        <v>0.22</v>
      </c>
      <c r="M324" s="236" t="s">
        <v>296</v>
      </c>
      <c r="N324" s="238">
        <v>0.72</v>
      </c>
      <c r="O324" s="170">
        <v>0.25</v>
      </c>
      <c r="P324" s="166">
        <f t="shared" si="10"/>
        <v>0.23799999999999999</v>
      </c>
    </row>
    <row r="325" spans="1:17" ht="15" customHeight="1" x14ac:dyDescent="0.25">
      <c r="A325" s="237"/>
      <c r="B325" s="239"/>
      <c r="C325" s="177"/>
      <c r="D325" s="237"/>
      <c r="E325" s="239"/>
      <c r="F325" s="177"/>
      <c r="G325" s="237"/>
      <c r="H325" s="239"/>
      <c r="I325" s="177"/>
      <c r="J325" s="237"/>
      <c r="K325" s="239"/>
      <c r="L325" s="177"/>
      <c r="M325" s="237"/>
      <c r="N325" s="239"/>
      <c r="O325" s="177"/>
      <c r="P325" s="166">
        <f t="shared" si="10"/>
        <v>0</v>
      </c>
    </row>
    <row r="326" spans="1:17" ht="15.75" x14ac:dyDescent="0.25">
      <c r="A326" s="236" t="s">
        <v>1606</v>
      </c>
      <c r="B326" s="238">
        <v>0</v>
      </c>
      <c r="C326" s="170">
        <v>0.22</v>
      </c>
      <c r="D326" s="236" t="s">
        <v>1605</v>
      </c>
      <c r="E326" s="238">
        <v>0</v>
      </c>
      <c r="F326" s="170">
        <v>0.25</v>
      </c>
      <c r="G326" s="236" t="s">
        <v>1025</v>
      </c>
      <c r="H326" s="238">
        <v>0</v>
      </c>
      <c r="I326" s="170">
        <v>0.24</v>
      </c>
      <c r="J326" s="236" t="s">
        <v>660</v>
      </c>
      <c r="K326" s="238">
        <v>0.72</v>
      </c>
      <c r="L326" s="170">
        <v>0.22</v>
      </c>
      <c r="M326" s="236" t="s">
        <v>295</v>
      </c>
      <c r="N326" s="238">
        <v>0.72</v>
      </c>
      <c r="O326" s="170">
        <v>0.25</v>
      </c>
      <c r="P326" s="166">
        <f t="shared" si="10"/>
        <v>0.23599999999999999</v>
      </c>
    </row>
    <row r="327" spans="1:17" ht="15" customHeight="1" x14ac:dyDescent="0.25">
      <c r="A327" s="237"/>
      <c r="B327" s="239"/>
      <c r="C327" s="177"/>
      <c r="D327" s="237"/>
      <c r="E327" s="239"/>
      <c r="F327" s="177"/>
      <c r="G327" s="237"/>
      <c r="H327" s="239"/>
      <c r="I327" s="177"/>
      <c r="J327" s="237"/>
      <c r="K327" s="239"/>
      <c r="L327" s="177"/>
      <c r="M327" s="237"/>
      <c r="N327" s="239"/>
      <c r="O327" s="177"/>
      <c r="P327" s="166">
        <f t="shared" si="10"/>
        <v>0</v>
      </c>
    </row>
    <row r="328" spans="1:17" ht="15" customHeight="1" x14ac:dyDescent="0.25">
      <c r="A328" s="175"/>
      <c r="B328" s="174"/>
      <c r="C328" s="179"/>
      <c r="D328" s="175"/>
      <c r="E328" s="174"/>
      <c r="F328" s="179"/>
      <c r="G328" s="175"/>
      <c r="H328" s="174"/>
      <c r="I328" s="179"/>
      <c r="J328" s="175"/>
      <c r="K328" s="174"/>
      <c r="L328" s="179"/>
      <c r="M328" s="175"/>
      <c r="N328" s="174"/>
      <c r="O328" s="179"/>
      <c r="P328" s="166"/>
      <c r="Q328" s="166">
        <f>SUM(P266:P327)</f>
        <v>6.0119999999999996</v>
      </c>
    </row>
    <row r="329" spans="1:17" ht="15.75" x14ac:dyDescent="0.25">
      <c r="A329" s="236" t="s">
        <v>1604</v>
      </c>
      <c r="B329" s="238">
        <v>0</v>
      </c>
      <c r="C329" s="170">
        <v>0.15</v>
      </c>
      <c r="D329" s="236" t="s">
        <v>1603</v>
      </c>
      <c r="E329" s="238">
        <v>0</v>
      </c>
      <c r="F329" s="170">
        <v>0.21</v>
      </c>
      <c r="G329" s="236" t="s">
        <v>1024</v>
      </c>
      <c r="H329" s="238">
        <v>0</v>
      </c>
      <c r="I329" s="170">
        <v>0.23</v>
      </c>
      <c r="J329" s="236" t="s">
        <v>659</v>
      </c>
      <c r="K329" s="238">
        <v>0.72</v>
      </c>
      <c r="L329" s="170">
        <v>0.21</v>
      </c>
      <c r="M329" s="236" t="s">
        <v>294</v>
      </c>
      <c r="N329" s="238">
        <v>0.72</v>
      </c>
      <c r="O329" s="170">
        <v>0.26</v>
      </c>
      <c r="P329" s="166">
        <f t="shared" ref="P329:P360" si="11">(C329+F329+I329+L329+O329)/5</f>
        <v>0.21200000000000002</v>
      </c>
    </row>
    <row r="330" spans="1:17" ht="15" customHeight="1" x14ac:dyDescent="0.25">
      <c r="A330" s="237"/>
      <c r="B330" s="239"/>
      <c r="C330" s="177"/>
      <c r="D330" s="237"/>
      <c r="E330" s="239"/>
      <c r="F330" s="177"/>
      <c r="G330" s="237"/>
      <c r="H330" s="239"/>
      <c r="I330" s="177"/>
      <c r="J330" s="237"/>
      <c r="K330" s="239"/>
      <c r="L330" s="177"/>
      <c r="M330" s="237"/>
      <c r="N330" s="239"/>
      <c r="O330" s="177"/>
      <c r="P330" s="166">
        <f t="shared" si="11"/>
        <v>0</v>
      </c>
    </row>
    <row r="331" spans="1:17" ht="15.75" x14ac:dyDescent="0.25">
      <c r="A331" s="236" t="s">
        <v>1602</v>
      </c>
      <c r="B331" s="238">
        <v>0</v>
      </c>
      <c r="C331" s="170">
        <v>0.19</v>
      </c>
      <c r="D331" s="236" t="s">
        <v>1601</v>
      </c>
      <c r="E331" s="238">
        <v>0</v>
      </c>
      <c r="F331" s="170">
        <v>0.23</v>
      </c>
      <c r="G331" s="236" t="s">
        <v>1023</v>
      </c>
      <c r="H331" s="238">
        <v>0</v>
      </c>
      <c r="I331" s="170">
        <v>0.2</v>
      </c>
      <c r="J331" s="236" t="s">
        <v>658</v>
      </c>
      <c r="K331" s="238">
        <v>0.72</v>
      </c>
      <c r="L331" s="170">
        <v>0.19</v>
      </c>
      <c r="M331" s="236" t="s">
        <v>293</v>
      </c>
      <c r="N331" s="238">
        <v>0.72</v>
      </c>
      <c r="O331" s="170">
        <v>0.22</v>
      </c>
      <c r="P331" s="166">
        <f t="shared" si="11"/>
        <v>0.20600000000000002</v>
      </c>
    </row>
    <row r="332" spans="1:17" ht="15" customHeight="1" x14ac:dyDescent="0.25">
      <c r="A332" s="237"/>
      <c r="B332" s="239"/>
      <c r="C332" s="177"/>
      <c r="D332" s="237"/>
      <c r="E332" s="239"/>
      <c r="F332" s="177"/>
      <c r="G332" s="237"/>
      <c r="H332" s="239"/>
      <c r="I332" s="177"/>
      <c r="J332" s="237"/>
      <c r="K332" s="239"/>
      <c r="L332" s="177"/>
      <c r="M332" s="237"/>
      <c r="N332" s="239"/>
      <c r="O332" s="177"/>
      <c r="P332" s="166">
        <f t="shared" si="11"/>
        <v>0</v>
      </c>
    </row>
    <row r="333" spans="1:17" ht="15.75" x14ac:dyDescent="0.25">
      <c r="A333" s="236" t="s">
        <v>1600</v>
      </c>
      <c r="B333" s="238">
        <v>0</v>
      </c>
      <c r="C333" s="170">
        <v>0.21</v>
      </c>
      <c r="D333" s="236" t="s">
        <v>1599</v>
      </c>
      <c r="E333" s="238">
        <v>0</v>
      </c>
      <c r="F333" s="170">
        <v>0.22</v>
      </c>
      <c r="G333" s="236" t="s">
        <v>1022</v>
      </c>
      <c r="H333" s="238">
        <v>0</v>
      </c>
      <c r="I333" s="170">
        <v>0.2</v>
      </c>
      <c r="J333" s="236" t="s">
        <v>657</v>
      </c>
      <c r="K333" s="238">
        <v>0.72</v>
      </c>
      <c r="L333" s="170">
        <v>0.2</v>
      </c>
      <c r="M333" s="236" t="s">
        <v>292</v>
      </c>
      <c r="N333" s="238">
        <v>0.72</v>
      </c>
      <c r="O333" s="170">
        <v>0.27</v>
      </c>
      <c r="P333" s="166">
        <f t="shared" si="11"/>
        <v>0.22000000000000003</v>
      </c>
    </row>
    <row r="334" spans="1:17" ht="15" customHeight="1" x14ac:dyDescent="0.25">
      <c r="A334" s="237"/>
      <c r="B334" s="239"/>
      <c r="C334" s="177"/>
      <c r="D334" s="237"/>
      <c r="E334" s="239"/>
      <c r="F334" s="177"/>
      <c r="G334" s="237"/>
      <c r="H334" s="239"/>
      <c r="I334" s="177"/>
      <c r="J334" s="237"/>
      <c r="K334" s="239"/>
      <c r="L334" s="177"/>
      <c r="M334" s="237"/>
      <c r="N334" s="239"/>
      <c r="O334" s="177"/>
      <c r="P334" s="166">
        <f t="shared" si="11"/>
        <v>0</v>
      </c>
    </row>
    <row r="335" spans="1:17" ht="15.75" x14ac:dyDescent="0.25">
      <c r="A335" s="236" t="s">
        <v>1598</v>
      </c>
      <c r="B335" s="238">
        <v>0</v>
      </c>
      <c r="C335" s="170">
        <v>0.22</v>
      </c>
      <c r="D335" s="236" t="s">
        <v>1597</v>
      </c>
      <c r="E335" s="238">
        <v>0</v>
      </c>
      <c r="F335" s="170">
        <v>0.21</v>
      </c>
      <c r="G335" s="236" t="s">
        <v>1021</v>
      </c>
      <c r="H335" s="238">
        <v>0</v>
      </c>
      <c r="I335" s="170">
        <v>0.12</v>
      </c>
      <c r="J335" s="236" t="s">
        <v>656</v>
      </c>
      <c r="K335" s="238">
        <v>0.72</v>
      </c>
      <c r="L335" s="170">
        <v>0.2</v>
      </c>
      <c r="M335" s="236" t="s">
        <v>291</v>
      </c>
      <c r="N335" s="238">
        <v>0.72</v>
      </c>
      <c r="O335" s="170">
        <v>0.26</v>
      </c>
      <c r="P335" s="166">
        <f t="shared" si="11"/>
        <v>0.20200000000000001</v>
      </c>
    </row>
    <row r="336" spans="1:17" ht="15" customHeight="1" x14ac:dyDescent="0.25">
      <c r="A336" s="237"/>
      <c r="B336" s="239"/>
      <c r="C336" s="177"/>
      <c r="D336" s="237"/>
      <c r="E336" s="239"/>
      <c r="F336" s="177"/>
      <c r="G336" s="237"/>
      <c r="H336" s="239"/>
      <c r="I336" s="177"/>
      <c r="J336" s="237"/>
      <c r="K336" s="239"/>
      <c r="L336" s="177"/>
      <c r="M336" s="237"/>
      <c r="N336" s="239"/>
      <c r="O336" s="177"/>
      <c r="P336" s="166">
        <f t="shared" si="11"/>
        <v>0</v>
      </c>
    </row>
    <row r="337" spans="1:16" ht="15.75" x14ac:dyDescent="0.25">
      <c r="A337" s="236" t="s">
        <v>1596</v>
      </c>
      <c r="B337" s="238">
        <v>0</v>
      </c>
      <c r="C337" s="170">
        <v>0.23</v>
      </c>
      <c r="D337" s="236" t="s">
        <v>1595</v>
      </c>
      <c r="E337" s="238">
        <v>0</v>
      </c>
      <c r="F337" s="170">
        <v>0.23</v>
      </c>
      <c r="G337" s="236" t="s">
        <v>1020</v>
      </c>
      <c r="H337" s="238">
        <v>0</v>
      </c>
      <c r="I337" s="170">
        <v>0.19</v>
      </c>
      <c r="J337" s="236" t="s">
        <v>655</v>
      </c>
      <c r="K337" s="238">
        <v>0.72</v>
      </c>
      <c r="L337" s="170">
        <v>0.2</v>
      </c>
      <c r="M337" s="236" t="s">
        <v>290</v>
      </c>
      <c r="N337" s="238">
        <v>0.72</v>
      </c>
      <c r="O337" s="170">
        <v>0.25</v>
      </c>
      <c r="P337" s="166">
        <f t="shared" si="11"/>
        <v>0.22000000000000003</v>
      </c>
    </row>
    <row r="338" spans="1:16" ht="15" customHeight="1" x14ac:dyDescent="0.25">
      <c r="A338" s="237"/>
      <c r="B338" s="239"/>
      <c r="C338" s="177"/>
      <c r="D338" s="237"/>
      <c r="E338" s="239"/>
      <c r="F338" s="177"/>
      <c r="G338" s="237"/>
      <c r="H338" s="239"/>
      <c r="I338" s="177"/>
      <c r="J338" s="237"/>
      <c r="K338" s="239"/>
      <c r="L338" s="177"/>
      <c r="M338" s="237"/>
      <c r="N338" s="239"/>
      <c r="O338" s="177"/>
      <c r="P338" s="166">
        <f t="shared" si="11"/>
        <v>0</v>
      </c>
    </row>
    <row r="339" spans="1:16" ht="15.75" x14ac:dyDescent="0.25">
      <c r="A339" s="236" t="s">
        <v>1594</v>
      </c>
      <c r="B339" s="238">
        <v>0</v>
      </c>
      <c r="C339" s="170">
        <v>0.23</v>
      </c>
      <c r="D339" s="236" t="s">
        <v>1593</v>
      </c>
      <c r="E339" s="238">
        <v>0</v>
      </c>
      <c r="F339" s="170">
        <v>0.21</v>
      </c>
      <c r="G339" s="236" t="s">
        <v>1019</v>
      </c>
      <c r="H339" s="238">
        <v>0</v>
      </c>
      <c r="I339" s="170">
        <v>0.23</v>
      </c>
      <c r="J339" s="236" t="s">
        <v>654</v>
      </c>
      <c r="K339" s="238">
        <v>0.72</v>
      </c>
      <c r="L339" s="170">
        <v>0.22</v>
      </c>
      <c r="M339" s="236" t="s">
        <v>289</v>
      </c>
      <c r="N339" s="238">
        <v>0.72</v>
      </c>
      <c r="O339" s="170">
        <v>0.22</v>
      </c>
      <c r="P339" s="166">
        <f t="shared" si="11"/>
        <v>0.22200000000000003</v>
      </c>
    </row>
    <row r="340" spans="1:16" ht="15" customHeight="1" x14ac:dyDescent="0.25">
      <c r="A340" s="237"/>
      <c r="B340" s="239"/>
      <c r="C340" s="177"/>
      <c r="D340" s="237"/>
      <c r="E340" s="239"/>
      <c r="F340" s="177"/>
      <c r="G340" s="237"/>
      <c r="H340" s="239"/>
      <c r="I340" s="177"/>
      <c r="J340" s="237"/>
      <c r="K340" s="239"/>
      <c r="L340" s="177"/>
      <c r="M340" s="237"/>
      <c r="N340" s="239"/>
      <c r="O340" s="177"/>
      <c r="P340" s="166">
        <f t="shared" si="11"/>
        <v>0</v>
      </c>
    </row>
    <row r="341" spans="1:16" ht="15.75" x14ac:dyDescent="0.25">
      <c r="A341" s="236" t="s">
        <v>1592</v>
      </c>
      <c r="B341" s="238">
        <v>0</v>
      </c>
      <c r="C341" s="170">
        <v>0.22</v>
      </c>
      <c r="D341" s="236" t="s">
        <v>1591</v>
      </c>
      <c r="E341" s="238">
        <v>0</v>
      </c>
      <c r="F341" s="170">
        <v>0.2</v>
      </c>
      <c r="G341" s="236" t="s">
        <v>1018</v>
      </c>
      <c r="H341" s="238">
        <v>0</v>
      </c>
      <c r="I341" s="170">
        <v>0.25</v>
      </c>
      <c r="J341" s="236" t="s">
        <v>653</v>
      </c>
      <c r="K341" s="238">
        <v>0.72</v>
      </c>
      <c r="L341" s="170">
        <v>0.22</v>
      </c>
      <c r="M341" s="236" t="s">
        <v>288</v>
      </c>
      <c r="N341" s="238">
        <v>0.72</v>
      </c>
      <c r="O341" s="170">
        <v>0.22</v>
      </c>
      <c r="P341" s="166">
        <f t="shared" si="11"/>
        <v>0.22200000000000003</v>
      </c>
    </row>
    <row r="342" spans="1:16" ht="15" customHeight="1" x14ac:dyDescent="0.25">
      <c r="A342" s="237"/>
      <c r="B342" s="239"/>
      <c r="C342" s="177"/>
      <c r="D342" s="237"/>
      <c r="E342" s="239"/>
      <c r="F342" s="177"/>
      <c r="G342" s="237"/>
      <c r="H342" s="239"/>
      <c r="I342" s="177"/>
      <c r="J342" s="237"/>
      <c r="K342" s="239"/>
      <c r="L342" s="177"/>
      <c r="M342" s="237"/>
      <c r="N342" s="239"/>
      <c r="O342" s="177"/>
      <c r="P342" s="166">
        <f t="shared" si="11"/>
        <v>0</v>
      </c>
    </row>
    <row r="343" spans="1:16" ht="15.75" x14ac:dyDescent="0.25">
      <c r="A343" s="236" t="s">
        <v>1590</v>
      </c>
      <c r="B343" s="238">
        <v>0</v>
      </c>
      <c r="C343" s="170">
        <v>0.19</v>
      </c>
      <c r="D343" s="236" t="s">
        <v>1589</v>
      </c>
      <c r="E343" s="238">
        <v>0</v>
      </c>
      <c r="F343" s="170">
        <v>0.14000000000000001</v>
      </c>
      <c r="G343" s="236" t="s">
        <v>1017</v>
      </c>
      <c r="H343" s="238">
        <v>0</v>
      </c>
      <c r="I343" s="170">
        <v>0.22</v>
      </c>
      <c r="J343" s="236" t="s">
        <v>652</v>
      </c>
      <c r="K343" s="238">
        <v>0.72</v>
      </c>
      <c r="L343" s="170">
        <v>0.22</v>
      </c>
      <c r="M343" s="236" t="s">
        <v>287</v>
      </c>
      <c r="N343" s="238">
        <v>0.72</v>
      </c>
      <c r="O343" s="170">
        <v>0.24</v>
      </c>
      <c r="P343" s="166">
        <f t="shared" si="11"/>
        <v>0.20200000000000001</v>
      </c>
    </row>
    <row r="344" spans="1:16" ht="15" customHeight="1" x14ac:dyDescent="0.25">
      <c r="A344" s="237"/>
      <c r="B344" s="239"/>
      <c r="C344" s="177"/>
      <c r="D344" s="237"/>
      <c r="E344" s="239"/>
      <c r="F344" s="177"/>
      <c r="G344" s="237"/>
      <c r="H344" s="239"/>
      <c r="I344" s="177"/>
      <c r="J344" s="237"/>
      <c r="K344" s="239"/>
      <c r="L344" s="177"/>
      <c r="M344" s="237"/>
      <c r="N344" s="239"/>
      <c r="O344" s="177"/>
      <c r="P344" s="166">
        <f t="shared" si="11"/>
        <v>0</v>
      </c>
    </row>
    <row r="345" spans="1:16" ht="15.75" x14ac:dyDescent="0.25">
      <c r="A345" s="236" t="s">
        <v>1588</v>
      </c>
      <c r="B345" s="238">
        <v>0</v>
      </c>
      <c r="C345" s="170">
        <v>0.2</v>
      </c>
      <c r="D345" s="236" t="s">
        <v>1587</v>
      </c>
      <c r="E345" s="238">
        <v>0</v>
      </c>
      <c r="F345" s="170">
        <v>0.17</v>
      </c>
      <c r="G345" s="236" t="s">
        <v>1016</v>
      </c>
      <c r="H345" s="238">
        <v>0</v>
      </c>
      <c r="I345" s="170">
        <v>0.19</v>
      </c>
      <c r="J345" s="236" t="s">
        <v>651</v>
      </c>
      <c r="K345" s="238">
        <v>0.72</v>
      </c>
      <c r="L345" s="170">
        <v>0.21</v>
      </c>
      <c r="M345" s="236" t="s">
        <v>286</v>
      </c>
      <c r="N345" s="238">
        <v>0.72</v>
      </c>
      <c r="O345" s="170">
        <v>0.23</v>
      </c>
      <c r="P345" s="166">
        <f t="shared" si="11"/>
        <v>0.2</v>
      </c>
    </row>
    <row r="346" spans="1:16" ht="15" customHeight="1" x14ac:dyDescent="0.25">
      <c r="A346" s="237"/>
      <c r="B346" s="239"/>
      <c r="C346" s="177"/>
      <c r="D346" s="237"/>
      <c r="E346" s="239"/>
      <c r="F346" s="177"/>
      <c r="G346" s="237"/>
      <c r="H346" s="239"/>
      <c r="I346" s="177"/>
      <c r="J346" s="237"/>
      <c r="K346" s="239"/>
      <c r="L346" s="177"/>
      <c r="M346" s="237"/>
      <c r="N346" s="239"/>
      <c r="O346" s="177"/>
      <c r="P346" s="166">
        <f t="shared" si="11"/>
        <v>0</v>
      </c>
    </row>
    <row r="347" spans="1:16" ht="15.75" x14ac:dyDescent="0.25">
      <c r="A347" s="236" t="s">
        <v>1586</v>
      </c>
      <c r="B347" s="238">
        <v>0</v>
      </c>
      <c r="C347" s="170">
        <v>0.13</v>
      </c>
      <c r="D347" s="236" t="s">
        <v>1585</v>
      </c>
      <c r="E347" s="238">
        <v>0</v>
      </c>
      <c r="F347" s="170">
        <v>0.08</v>
      </c>
      <c r="G347" s="236" t="s">
        <v>1015</v>
      </c>
      <c r="H347" s="238">
        <v>0</v>
      </c>
      <c r="I347" s="170">
        <v>0.19</v>
      </c>
      <c r="J347" s="236" t="s">
        <v>650</v>
      </c>
      <c r="K347" s="238">
        <v>0.72</v>
      </c>
      <c r="L347" s="170">
        <v>0.22</v>
      </c>
      <c r="M347" s="236" t="s">
        <v>285</v>
      </c>
      <c r="N347" s="238">
        <v>0.72</v>
      </c>
      <c r="O347" s="170">
        <v>0.2</v>
      </c>
      <c r="P347" s="166">
        <f t="shared" si="11"/>
        <v>0.16400000000000001</v>
      </c>
    </row>
    <row r="348" spans="1:16" ht="15" customHeight="1" x14ac:dyDescent="0.25">
      <c r="A348" s="237"/>
      <c r="B348" s="239"/>
      <c r="C348" s="177"/>
      <c r="D348" s="237"/>
      <c r="E348" s="239"/>
      <c r="F348" s="177"/>
      <c r="G348" s="237"/>
      <c r="H348" s="239"/>
      <c r="I348" s="177"/>
      <c r="J348" s="237"/>
      <c r="K348" s="239"/>
      <c r="L348" s="177"/>
      <c r="M348" s="237"/>
      <c r="N348" s="239"/>
      <c r="O348" s="177"/>
      <c r="P348" s="166">
        <f t="shared" si="11"/>
        <v>0</v>
      </c>
    </row>
    <row r="349" spans="1:16" ht="15.75" x14ac:dyDescent="0.25">
      <c r="A349" s="236" t="s">
        <v>1584</v>
      </c>
      <c r="B349" s="238">
        <v>0</v>
      </c>
      <c r="C349" s="170">
        <v>7.0000000000000007E-2</v>
      </c>
      <c r="D349" s="236" t="s">
        <v>1583</v>
      </c>
      <c r="E349" s="238">
        <v>0</v>
      </c>
      <c r="F349" s="170">
        <v>0.14000000000000001</v>
      </c>
      <c r="G349" s="236" t="s">
        <v>1014</v>
      </c>
      <c r="H349" s="238">
        <v>0</v>
      </c>
      <c r="I349" s="170">
        <v>0.21</v>
      </c>
      <c r="J349" s="236" t="s">
        <v>649</v>
      </c>
      <c r="K349" s="238">
        <v>0.72</v>
      </c>
      <c r="L349" s="170">
        <v>0.22</v>
      </c>
      <c r="M349" s="236" t="s">
        <v>284</v>
      </c>
      <c r="N349" s="238">
        <v>0.72</v>
      </c>
      <c r="O349" s="170">
        <v>0.23</v>
      </c>
      <c r="P349" s="166">
        <f t="shared" si="11"/>
        <v>0.17399999999999999</v>
      </c>
    </row>
    <row r="350" spans="1:16" ht="15" customHeight="1" x14ac:dyDescent="0.25">
      <c r="A350" s="237"/>
      <c r="B350" s="239"/>
      <c r="C350" s="177"/>
      <c r="D350" s="237"/>
      <c r="E350" s="239"/>
      <c r="F350" s="177"/>
      <c r="G350" s="237"/>
      <c r="H350" s="239"/>
      <c r="I350" s="177"/>
      <c r="J350" s="237"/>
      <c r="K350" s="239"/>
      <c r="L350" s="177"/>
      <c r="M350" s="237"/>
      <c r="N350" s="239"/>
      <c r="O350" s="177"/>
      <c r="P350" s="166">
        <f t="shared" si="11"/>
        <v>0</v>
      </c>
    </row>
    <row r="351" spans="1:16" ht="15.75" x14ac:dyDescent="0.25">
      <c r="A351" s="236" t="s">
        <v>1582</v>
      </c>
      <c r="B351" s="238">
        <v>0</v>
      </c>
      <c r="C351" s="170">
        <v>0.08</v>
      </c>
      <c r="D351" s="236" t="s">
        <v>1581</v>
      </c>
      <c r="E351" s="238">
        <v>0</v>
      </c>
      <c r="F351" s="170">
        <v>0.13</v>
      </c>
      <c r="G351" s="236" t="s">
        <v>1013</v>
      </c>
      <c r="H351" s="238">
        <v>0</v>
      </c>
      <c r="I351" s="170">
        <v>0.23</v>
      </c>
      <c r="J351" s="236" t="s">
        <v>648</v>
      </c>
      <c r="K351" s="238">
        <v>0.72</v>
      </c>
      <c r="L351" s="170">
        <v>0.14000000000000001</v>
      </c>
      <c r="M351" s="236" t="s">
        <v>283</v>
      </c>
      <c r="N351" s="238">
        <v>0.72</v>
      </c>
      <c r="O351" s="170">
        <v>0.24</v>
      </c>
      <c r="P351" s="166">
        <f t="shared" si="11"/>
        <v>0.16400000000000001</v>
      </c>
    </row>
    <row r="352" spans="1:16" ht="15" customHeight="1" x14ac:dyDescent="0.25">
      <c r="A352" s="237"/>
      <c r="B352" s="239"/>
      <c r="C352" s="177"/>
      <c r="D352" s="237"/>
      <c r="E352" s="239"/>
      <c r="F352" s="177"/>
      <c r="G352" s="237"/>
      <c r="H352" s="239"/>
      <c r="I352" s="177"/>
      <c r="J352" s="237"/>
      <c r="K352" s="239"/>
      <c r="L352" s="177"/>
      <c r="M352" s="237"/>
      <c r="N352" s="239"/>
      <c r="O352" s="177"/>
      <c r="P352" s="166">
        <f t="shared" si="11"/>
        <v>0</v>
      </c>
    </row>
    <row r="353" spans="1:16" ht="15.75" x14ac:dyDescent="0.25">
      <c r="A353" s="236" t="s">
        <v>1580</v>
      </c>
      <c r="B353" s="238">
        <v>0</v>
      </c>
      <c r="C353" s="170">
        <v>0.22</v>
      </c>
      <c r="D353" s="236" t="s">
        <v>1579</v>
      </c>
      <c r="E353" s="238">
        <v>0</v>
      </c>
      <c r="F353" s="170">
        <v>0.2</v>
      </c>
      <c r="G353" s="236" t="s">
        <v>1012</v>
      </c>
      <c r="H353" s="238">
        <v>0</v>
      </c>
      <c r="I353" s="170">
        <v>0.22</v>
      </c>
      <c r="J353" s="236" t="s">
        <v>647</v>
      </c>
      <c r="K353" s="238">
        <v>0.72</v>
      </c>
      <c r="L353" s="170">
        <v>0.23</v>
      </c>
      <c r="M353" s="236" t="s">
        <v>282</v>
      </c>
      <c r="N353" s="238">
        <v>0.72</v>
      </c>
      <c r="O353" s="170">
        <v>0.24</v>
      </c>
      <c r="P353" s="166">
        <f t="shared" si="11"/>
        <v>0.22199999999999998</v>
      </c>
    </row>
    <row r="354" spans="1:16" ht="15" customHeight="1" x14ac:dyDescent="0.25">
      <c r="A354" s="237"/>
      <c r="B354" s="239"/>
      <c r="C354" s="177"/>
      <c r="D354" s="237"/>
      <c r="E354" s="239"/>
      <c r="F354" s="177"/>
      <c r="G354" s="237"/>
      <c r="H354" s="239"/>
      <c r="I354" s="177"/>
      <c r="J354" s="237"/>
      <c r="K354" s="239"/>
      <c r="L354" s="177"/>
      <c r="M354" s="237"/>
      <c r="N354" s="239"/>
      <c r="O354" s="177"/>
      <c r="P354" s="166">
        <f t="shared" si="11"/>
        <v>0</v>
      </c>
    </row>
    <row r="355" spans="1:16" ht="15.75" x14ac:dyDescent="0.25">
      <c r="A355" s="236" t="s">
        <v>1578</v>
      </c>
      <c r="B355" s="238">
        <v>0</v>
      </c>
      <c r="C355" s="170">
        <v>0.26</v>
      </c>
      <c r="D355" s="236" t="s">
        <v>1577</v>
      </c>
      <c r="E355" s="238">
        <v>0</v>
      </c>
      <c r="F355" s="170">
        <v>0.23</v>
      </c>
      <c r="G355" s="236" t="s">
        <v>1011</v>
      </c>
      <c r="H355" s="238">
        <v>0</v>
      </c>
      <c r="I355" s="170">
        <v>0.19</v>
      </c>
      <c r="J355" s="236" t="s">
        <v>646</v>
      </c>
      <c r="K355" s="238">
        <v>0.72</v>
      </c>
      <c r="L355" s="170">
        <v>0.23</v>
      </c>
      <c r="M355" s="236" t="s">
        <v>281</v>
      </c>
      <c r="N355" s="238">
        <v>0.72</v>
      </c>
      <c r="O355" s="170">
        <v>0.24</v>
      </c>
      <c r="P355" s="166">
        <f t="shared" si="11"/>
        <v>0.22999999999999998</v>
      </c>
    </row>
    <row r="356" spans="1:16" ht="15" customHeight="1" x14ac:dyDescent="0.25">
      <c r="A356" s="237"/>
      <c r="B356" s="239"/>
      <c r="C356" s="177"/>
      <c r="D356" s="237"/>
      <c r="E356" s="239"/>
      <c r="F356" s="177"/>
      <c r="G356" s="237"/>
      <c r="H356" s="239"/>
      <c r="I356" s="177"/>
      <c r="J356" s="237"/>
      <c r="K356" s="239"/>
      <c r="L356" s="177"/>
      <c r="M356" s="237"/>
      <c r="N356" s="239"/>
      <c r="O356" s="177"/>
      <c r="P356" s="166">
        <f t="shared" si="11"/>
        <v>0</v>
      </c>
    </row>
    <row r="357" spans="1:16" ht="15.75" x14ac:dyDescent="0.25">
      <c r="A357" s="236" t="s">
        <v>1576</v>
      </c>
      <c r="B357" s="238">
        <v>0</v>
      </c>
      <c r="C357" s="170">
        <v>0.24</v>
      </c>
      <c r="D357" s="236" t="s">
        <v>1575</v>
      </c>
      <c r="E357" s="238">
        <v>0</v>
      </c>
      <c r="F357" s="170">
        <v>0.21</v>
      </c>
      <c r="G357" s="236" t="s">
        <v>1010</v>
      </c>
      <c r="H357" s="238">
        <v>0</v>
      </c>
      <c r="I357" s="170">
        <v>0.14000000000000001</v>
      </c>
      <c r="J357" s="236" t="s">
        <v>645</v>
      </c>
      <c r="K357" s="238">
        <v>0.72</v>
      </c>
      <c r="L357" s="170">
        <v>0.22</v>
      </c>
      <c r="M357" s="236" t="s">
        <v>280</v>
      </c>
      <c r="N357" s="238">
        <v>0.72</v>
      </c>
      <c r="O357" s="170">
        <v>0.23</v>
      </c>
      <c r="P357" s="166">
        <f t="shared" si="11"/>
        <v>0.20800000000000002</v>
      </c>
    </row>
    <row r="358" spans="1:16" ht="15" customHeight="1" x14ac:dyDescent="0.25">
      <c r="A358" s="237"/>
      <c r="B358" s="239"/>
      <c r="C358" s="177"/>
      <c r="D358" s="237"/>
      <c r="E358" s="239"/>
      <c r="F358" s="177"/>
      <c r="G358" s="237"/>
      <c r="H358" s="239"/>
      <c r="I358" s="177"/>
      <c r="J358" s="237"/>
      <c r="K358" s="239"/>
      <c r="L358" s="177"/>
      <c r="M358" s="237"/>
      <c r="N358" s="239"/>
      <c r="O358" s="177"/>
      <c r="P358" s="166">
        <f t="shared" si="11"/>
        <v>0</v>
      </c>
    </row>
    <row r="359" spans="1:16" ht="15.75" x14ac:dyDescent="0.25">
      <c r="A359" s="236" t="s">
        <v>1574</v>
      </c>
      <c r="B359" s="238">
        <v>0</v>
      </c>
      <c r="C359" s="170">
        <v>0.21</v>
      </c>
      <c r="D359" s="236" t="s">
        <v>1573</v>
      </c>
      <c r="E359" s="238">
        <v>0</v>
      </c>
      <c r="F359" s="170">
        <v>0.16</v>
      </c>
      <c r="G359" s="236" t="s">
        <v>1009</v>
      </c>
      <c r="H359" s="238">
        <v>0</v>
      </c>
      <c r="I359" s="170">
        <v>0.22</v>
      </c>
      <c r="J359" s="236" t="s">
        <v>644</v>
      </c>
      <c r="K359" s="238">
        <v>0.72</v>
      </c>
      <c r="L359" s="170">
        <v>0.24</v>
      </c>
      <c r="M359" s="236" t="s">
        <v>279</v>
      </c>
      <c r="N359" s="238">
        <v>0.72</v>
      </c>
      <c r="O359" s="170">
        <v>0.23</v>
      </c>
      <c r="P359" s="166">
        <f t="shared" si="11"/>
        <v>0.21200000000000002</v>
      </c>
    </row>
    <row r="360" spans="1:16" ht="15" customHeight="1" x14ac:dyDescent="0.25">
      <c r="A360" s="237"/>
      <c r="B360" s="239"/>
      <c r="C360" s="177"/>
      <c r="D360" s="237"/>
      <c r="E360" s="239"/>
      <c r="F360" s="177"/>
      <c r="G360" s="237"/>
      <c r="H360" s="239"/>
      <c r="I360" s="177"/>
      <c r="J360" s="237"/>
      <c r="K360" s="239"/>
      <c r="L360" s="177"/>
      <c r="M360" s="237"/>
      <c r="N360" s="239"/>
      <c r="O360" s="177"/>
      <c r="P360" s="166">
        <f t="shared" si="11"/>
        <v>0</v>
      </c>
    </row>
    <row r="361" spans="1:16" ht="15.75" x14ac:dyDescent="0.25">
      <c r="A361" s="236" t="s">
        <v>1572</v>
      </c>
      <c r="B361" s="238">
        <v>0</v>
      </c>
      <c r="C361" s="170">
        <v>0.24</v>
      </c>
      <c r="D361" s="236" t="s">
        <v>1571</v>
      </c>
      <c r="E361" s="238">
        <v>0</v>
      </c>
      <c r="F361" s="170">
        <v>0.13</v>
      </c>
      <c r="G361" s="236" t="s">
        <v>1008</v>
      </c>
      <c r="H361" s="238">
        <v>0</v>
      </c>
      <c r="I361" s="170">
        <v>0.25</v>
      </c>
      <c r="J361" s="236" t="s">
        <v>643</v>
      </c>
      <c r="K361" s="238">
        <v>0.72</v>
      </c>
      <c r="L361" s="170">
        <v>0.24</v>
      </c>
      <c r="M361" s="236" t="s">
        <v>278</v>
      </c>
      <c r="N361" s="238">
        <v>0.72</v>
      </c>
      <c r="O361" s="170">
        <v>0.22</v>
      </c>
      <c r="P361" s="166">
        <f t="shared" ref="P361:P388" si="12">(C361+F361+I361+L361+O361)/5</f>
        <v>0.21600000000000003</v>
      </c>
    </row>
    <row r="362" spans="1:16" ht="15" customHeight="1" x14ac:dyDescent="0.25">
      <c r="A362" s="237"/>
      <c r="B362" s="239"/>
      <c r="C362" s="177"/>
      <c r="D362" s="237"/>
      <c r="E362" s="239"/>
      <c r="F362" s="177"/>
      <c r="G362" s="237"/>
      <c r="H362" s="239"/>
      <c r="I362" s="177"/>
      <c r="J362" s="237"/>
      <c r="K362" s="239"/>
      <c r="L362" s="177"/>
      <c r="M362" s="237"/>
      <c r="N362" s="239"/>
      <c r="O362" s="177"/>
      <c r="P362" s="166">
        <f t="shared" si="12"/>
        <v>0</v>
      </c>
    </row>
    <row r="363" spans="1:16" ht="15.75" x14ac:dyDescent="0.25">
      <c r="A363" s="236" t="s">
        <v>1570</v>
      </c>
      <c r="B363" s="238">
        <v>0</v>
      </c>
      <c r="C363" s="170">
        <v>0.21</v>
      </c>
      <c r="D363" s="236" t="s">
        <v>1569</v>
      </c>
      <c r="E363" s="238">
        <v>0</v>
      </c>
      <c r="F363" s="170">
        <v>0.23</v>
      </c>
      <c r="G363" s="236" t="s">
        <v>1007</v>
      </c>
      <c r="H363" s="238">
        <v>0</v>
      </c>
      <c r="I363" s="170">
        <v>0.24</v>
      </c>
      <c r="J363" s="236" t="s">
        <v>642</v>
      </c>
      <c r="K363" s="238">
        <v>0.72</v>
      </c>
      <c r="L363" s="170">
        <v>0.24</v>
      </c>
      <c r="M363" s="236" t="s">
        <v>277</v>
      </c>
      <c r="N363" s="238">
        <v>0.72</v>
      </c>
      <c r="O363" s="170">
        <v>0.23</v>
      </c>
      <c r="P363" s="166">
        <f t="shared" si="12"/>
        <v>0.22999999999999998</v>
      </c>
    </row>
    <row r="364" spans="1:16" ht="15" customHeight="1" x14ac:dyDescent="0.25">
      <c r="A364" s="237"/>
      <c r="B364" s="239"/>
      <c r="C364" s="177"/>
      <c r="D364" s="237"/>
      <c r="E364" s="239"/>
      <c r="F364" s="177"/>
      <c r="G364" s="237"/>
      <c r="H364" s="239"/>
      <c r="I364" s="177"/>
      <c r="J364" s="237"/>
      <c r="K364" s="239"/>
      <c r="L364" s="177"/>
      <c r="M364" s="237"/>
      <c r="N364" s="239"/>
      <c r="O364" s="177"/>
      <c r="P364" s="166">
        <f t="shared" si="12"/>
        <v>0</v>
      </c>
    </row>
    <row r="365" spans="1:16" ht="15.75" x14ac:dyDescent="0.25">
      <c r="A365" s="236" t="s">
        <v>1568</v>
      </c>
      <c r="B365" s="238">
        <v>0</v>
      </c>
      <c r="C365" s="170">
        <v>0.24</v>
      </c>
      <c r="D365" s="236" t="s">
        <v>1567</v>
      </c>
      <c r="E365" s="238">
        <v>0</v>
      </c>
      <c r="F365" s="170">
        <v>0.09</v>
      </c>
      <c r="G365" s="236" t="s">
        <v>1006</v>
      </c>
      <c r="H365" s="238">
        <v>0</v>
      </c>
      <c r="I365" s="170">
        <v>0.22</v>
      </c>
      <c r="J365" s="236" t="s">
        <v>641</v>
      </c>
      <c r="K365" s="238">
        <v>0.72</v>
      </c>
      <c r="L365" s="170">
        <v>0.24</v>
      </c>
      <c r="M365" s="236" t="s">
        <v>276</v>
      </c>
      <c r="N365" s="238">
        <v>0.72</v>
      </c>
      <c r="O365" s="170">
        <v>0.25</v>
      </c>
      <c r="P365" s="166">
        <f t="shared" si="12"/>
        <v>0.20800000000000002</v>
      </c>
    </row>
    <row r="366" spans="1:16" ht="15" customHeight="1" x14ac:dyDescent="0.25">
      <c r="A366" s="237"/>
      <c r="B366" s="239"/>
      <c r="C366" s="177"/>
      <c r="D366" s="237"/>
      <c r="E366" s="239"/>
      <c r="F366" s="177"/>
      <c r="G366" s="237"/>
      <c r="H366" s="239"/>
      <c r="I366" s="177"/>
      <c r="J366" s="237"/>
      <c r="K366" s="239"/>
      <c r="L366" s="177"/>
      <c r="M366" s="237"/>
      <c r="N366" s="239"/>
      <c r="O366" s="177"/>
      <c r="P366" s="166">
        <f t="shared" si="12"/>
        <v>0</v>
      </c>
    </row>
    <row r="367" spans="1:16" ht="15.75" x14ac:dyDescent="0.25">
      <c r="A367" s="236" t="s">
        <v>1566</v>
      </c>
      <c r="B367" s="238">
        <v>0</v>
      </c>
      <c r="C367" s="170">
        <v>0.24</v>
      </c>
      <c r="D367" s="236" t="s">
        <v>1565</v>
      </c>
      <c r="E367" s="238">
        <v>0</v>
      </c>
      <c r="F367" s="170">
        <v>0.24</v>
      </c>
      <c r="G367" s="236" t="s">
        <v>1005</v>
      </c>
      <c r="H367" s="238">
        <v>0</v>
      </c>
      <c r="I367" s="170">
        <v>0.23</v>
      </c>
      <c r="J367" s="236" t="s">
        <v>640</v>
      </c>
      <c r="K367" s="238">
        <v>0.72</v>
      </c>
      <c r="L367" s="170">
        <v>0.25</v>
      </c>
      <c r="M367" s="236" t="s">
        <v>275</v>
      </c>
      <c r="N367" s="238">
        <v>0.72</v>
      </c>
      <c r="O367" s="170">
        <v>0.25</v>
      </c>
      <c r="P367" s="166">
        <f t="shared" si="12"/>
        <v>0.24199999999999999</v>
      </c>
    </row>
    <row r="368" spans="1:16" ht="15" customHeight="1" x14ac:dyDescent="0.25">
      <c r="A368" s="237"/>
      <c r="B368" s="239"/>
      <c r="C368" s="177"/>
      <c r="D368" s="237"/>
      <c r="E368" s="239"/>
      <c r="F368" s="177"/>
      <c r="G368" s="237"/>
      <c r="H368" s="239"/>
      <c r="I368" s="177"/>
      <c r="J368" s="237"/>
      <c r="K368" s="239"/>
      <c r="L368" s="177"/>
      <c r="M368" s="237"/>
      <c r="N368" s="239"/>
      <c r="O368" s="177"/>
      <c r="P368" s="166">
        <f t="shared" si="12"/>
        <v>0</v>
      </c>
    </row>
    <row r="369" spans="1:16" ht="15.75" x14ac:dyDescent="0.25">
      <c r="A369" s="236" t="s">
        <v>1564</v>
      </c>
      <c r="B369" s="238">
        <v>0</v>
      </c>
      <c r="C369" s="170">
        <v>0.2</v>
      </c>
      <c r="D369" s="236" t="s">
        <v>1563</v>
      </c>
      <c r="E369" s="238">
        <v>0</v>
      </c>
      <c r="F369" s="170">
        <v>0.23</v>
      </c>
      <c r="G369" s="236" t="s">
        <v>1004</v>
      </c>
      <c r="H369" s="238">
        <v>0</v>
      </c>
      <c r="I369" s="170">
        <v>0.22</v>
      </c>
      <c r="J369" s="236" t="s">
        <v>639</v>
      </c>
      <c r="K369" s="238">
        <v>0.72</v>
      </c>
      <c r="L369" s="170">
        <v>0.25</v>
      </c>
      <c r="M369" s="236" t="s">
        <v>274</v>
      </c>
      <c r="N369" s="238">
        <v>0.72</v>
      </c>
      <c r="O369" s="170">
        <v>0.24</v>
      </c>
      <c r="P369" s="166">
        <f t="shared" si="12"/>
        <v>0.22800000000000004</v>
      </c>
    </row>
    <row r="370" spans="1:16" ht="15" customHeight="1" x14ac:dyDescent="0.25">
      <c r="A370" s="237"/>
      <c r="B370" s="239"/>
      <c r="C370" s="177"/>
      <c r="D370" s="237"/>
      <c r="E370" s="239"/>
      <c r="F370" s="177"/>
      <c r="G370" s="237"/>
      <c r="H370" s="239"/>
      <c r="I370" s="177"/>
      <c r="J370" s="237"/>
      <c r="K370" s="239"/>
      <c r="L370" s="177"/>
      <c r="M370" s="237"/>
      <c r="N370" s="239"/>
      <c r="O370" s="177"/>
      <c r="P370" s="166">
        <f t="shared" si="12"/>
        <v>0</v>
      </c>
    </row>
    <row r="371" spans="1:16" ht="15.75" x14ac:dyDescent="0.25">
      <c r="A371" s="236" t="s">
        <v>1562</v>
      </c>
      <c r="B371" s="238">
        <v>0</v>
      </c>
      <c r="C371" s="170">
        <v>0.23</v>
      </c>
      <c r="D371" s="236" t="s">
        <v>1561</v>
      </c>
      <c r="E371" s="238">
        <v>0</v>
      </c>
      <c r="F371" s="170">
        <v>0.24</v>
      </c>
      <c r="G371" s="236" t="s">
        <v>1003</v>
      </c>
      <c r="H371" s="238">
        <v>0</v>
      </c>
      <c r="I371" s="170">
        <v>0.24</v>
      </c>
      <c r="J371" s="236" t="s">
        <v>638</v>
      </c>
      <c r="K371" s="238">
        <v>0.72</v>
      </c>
      <c r="L371" s="170">
        <v>0.24</v>
      </c>
      <c r="M371" s="236" t="s">
        <v>273</v>
      </c>
      <c r="N371" s="238">
        <v>0.72</v>
      </c>
      <c r="O371" s="170">
        <v>0.24</v>
      </c>
      <c r="P371" s="166">
        <f t="shared" si="12"/>
        <v>0.23799999999999999</v>
      </c>
    </row>
    <row r="372" spans="1:16" ht="15" customHeight="1" x14ac:dyDescent="0.25">
      <c r="A372" s="237"/>
      <c r="B372" s="239"/>
      <c r="C372" s="177"/>
      <c r="D372" s="237"/>
      <c r="E372" s="239"/>
      <c r="F372" s="177"/>
      <c r="G372" s="237"/>
      <c r="H372" s="239"/>
      <c r="I372" s="177"/>
      <c r="J372" s="237"/>
      <c r="K372" s="239"/>
      <c r="L372" s="177"/>
      <c r="M372" s="237"/>
      <c r="N372" s="239"/>
      <c r="O372" s="177"/>
      <c r="P372" s="166">
        <f t="shared" si="12"/>
        <v>0</v>
      </c>
    </row>
    <row r="373" spans="1:16" ht="15.75" x14ac:dyDescent="0.25">
      <c r="A373" s="236" t="s">
        <v>1560</v>
      </c>
      <c r="B373" s="238">
        <v>0</v>
      </c>
      <c r="C373" s="170">
        <v>0.22</v>
      </c>
      <c r="D373" s="236" t="s">
        <v>1559</v>
      </c>
      <c r="E373" s="238">
        <v>0</v>
      </c>
      <c r="F373" s="170">
        <v>0.24</v>
      </c>
      <c r="G373" s="236" t="s">
        <v>1002</v>
      </c>
      <c r="H373" s="238">
        <v>0</v>
      </c>
      <c r="I373" s="170">
        <v>0.24</v>
      </c>
      <c r="J373" s="236" t="s">
        <v>637</v>
      </c>
      <c r="K373" s="238">
        <v>0.72</v>
      </c>
      <c r="L373" s="170">
        <v>0.2</v>
      </c>
      <c r="M373" s="236" t="s">
        <v>272</v>
      </c>
      <c r="N373" s="238">
        <v>0.72</v>
      </c>
      <c r="O373" s="170">
        <v>0.22</v>
      </c>
      <c r="P373" s="166">
        <f t="shared" si="12"/>
        <v>0.22399999999999998</v>
      </c>
    </row>
    <row r="374" spans="1:16" ht="15" customHeight="1" x14ac:dyDescent="0.25">
      <c r="A374" s="237"/>
      <c r="B374" s="239"/>
      <c r="C374" s="177"/>
      <c r="D374" s="237"/>
      <c r="E374" s="239"/>
      <c r="F374" s="177"/>
      <c r="G374" s="237"/>
      <c r="H374" s="239"/>
      <c r="I374" s="177"/>
      <c r="J374" s="237"/>
      <c r="K374" s="239"/>
      <c r="L374" s="177"/>
      <c r="M374" s="237"/>
      <c r="N374" s="239"/>
      <c r="O374" s="177"/>
      <c r="P374" s="166">
        <f t="shared" si="12"/>
        <v>0</v>
      </c>
    </row>
    <row r="375" spans="1:16" ht="15.75" x14ac:dyDescent="0.25">
      <c r="A375" s="236" t="s">
        <v>1558</v>
      </c>
      <c r="B375" s="238">
        <v>0</v>
      </c>
      <c r="C375" s="170">
        <v>0.24</v>
      </c>
      <c r="D375" s="236" t="s">
        <v>1557</v>
      </c>
      <c r="E375" s="238">
        <v>0</v>
      </c>
      <c r="F375" s="170">
        <v>0.24</v>
      </c>
      <c r="G375" s="236" t="s">
        <v>1001</v>
      </c>
      <c r="H375" s="238">
        <v>0</v>
      </c>
      <c r="I375" s="170">
        <v>0.25</v>
      </c>
      <c r="J375" s="236" t="s">
        <v>636</v>
      </c>
      <c r="K375" s="238">
        <v>0.72</v>
      </c>
      <c r="L375" s="170">
        <v>0.14000000000000001</v>
      </c>
      <c r="M375" s="236" t="s">
        <v>271</v>
      </c>
      <c r="N375" s="238">
        <v>0.72</v>
      </c>
      <c r="O375" s="170">
        <v>0.23</v>
      </c>
      <c r="P375" s="166">
        <f t="shared" si="12"/>
        <v>0.22000000000000003</v>
      </c>
    </row>
    <row r="376" spans="1:16" ht="15" customHeight="1" x14ac:dyDescent="0.25">
      <c r="A376" s="237"/>
      <c r="B376" s="239"/>
      <c r="C376" s="177"/>
      <c r="D376" s="237"/>
      <c r="E376" s="239"/>
      <c r="F376" s="177"/>
      <c r="G376" s="237"/>
      <c r="H376" s="239"/>
      <c r="I376" s="177"/>
      <c r="J376" s="237"/>
      <c r="K376" s="239"/>
      <c r="L376" s="177"/>
      <c r="M376" s="237"/>
      <c r="N376" s="239"/>
      <c r="O376" s="177"/>
      <c r="P376" s="166">
        <f t="shared" si="12"/>
        <v>0</v>
      </c>
    </row>
    <row r="377" spans="1:16" ht="15.75" x14ac:dyDescent="0.25">
      <c r="A377" s="236" t="s">
        <v>1556</v>
      </c>
      <c r="B377" s="238">
        <v>0</v>
      </c>
      <c r="C377" s="170">
        <v>0.22</v>
      </c>
      <c r="D377" s="236" t="s">
        <v>1555</v>
      </c>
      <c r="E377" s="238">
        <v>0</v>
      </c>
      <c r="F377" s="170">
        <v>0.25</v>
      </c>
      <c r="G377" s="236" t="s">
        <v>1000</v>
      </c>
      <c r="H377" s="238">
        <v>0</v>
      </c>
      <c r="I377" s="170">
        <v>0.25</v>
      </c>
      <c r="J377" s="236" t="s">
        <v>635</v>
      </c>
      <c r="K377" s="238">
        <v>0.72</v>
      </c>
      <c r="L377" s="170">
        <v>0.23</v>
      </c>
      <c r="M377" s="236" t="s">
        <v>270</v>
      </c>
      <c r="N377" s="238">
        <v>0.72</v>
      </c>
      <c r="O377" s="170">
        <v>0.23</v>
      </c>
      <c r="P377" s="166">
        <f t="shared" si="12"/>
        <v>0.23599999999999999</v>
      </c>
    </row>
    <row r="378" spans="1:16" ht="15" customHeight="1" x14ac:dyDescent="0.25">
      <c r="A378" s="237"/>
      <c r="B378" s="239"/>
      <c r="C378" s="177"/>
      <c r="D378" s="237"/>
      <c r="E378" s="239"/>
      <c r="F378" s="177"/>
      <c r="G378" s="237"/>
      <c r="H378" s="239"/>
      <c r="I378" s="177"/>
      <c r="J378" s="237"/>
      <c r="K378" s="239"/>
      <c r="L378" s="177"/>
      <c r="M378" s="237"/>
      <c r="N378" s="239"/>
      <c r="O378" s="177"/>
      <c r="P378" s="166">
        <f t="shared" si="12"/>
        <v>0</v>
      </c>
    </row>
    <row r="379" spans="1:16" ht="15.75" x14ac:dyDescent="0.25">
      <c r="A379" s="236" t="s">
        <v>1554</v>
      </c>
      <c r="B379" s="238">
        <v>0</v>
      </c>
      <c r="C379" s="170">
        <v>0.22</v>
      </c>
      <c r="D379" s="236" t="s">
        <v>1553</v>
      </c>
      <c r="E379" s="238">
        <v>0</v>
      </c>
      <c r="F379" s="170">
        <v>0.26</v>
      </c>
      <c r="G379" s="236" t="s">
        <v>999</v>
      </c>
      <c r="H379" s="238">
        <v>0</v>
      </c>
      <c r="I379" s="170">
        <v>0.26</v>
      </c>
      <c r="J379" s="236" t="s">
        <v>634</v>
      </c>
      <c r="K379" s="238">
        <v>0.72</v>
      </c>
      <c r="L379" s="170">
        <v>0.26</v>
      </c>
      <c r="M379" s="236" t="s">
        <v>269</v>
      </c>
      <c r="N379" s="238">
        <v>0.72</v>
      </c>
      <c r="O379" s="170">
        <v>0.2</v>
      </c>
      <c r="P379" s="166">
        <f t="shared" si="12"/>
        <v>0.24</v>
      </c>
    </row>
    <row r="380" spans="1:16" ht="15" customHeight="1" x14ac:dyDescent="0.25">
      <c r="A380" s="237"/>
      <c r="B380" s="239"/>
      <c r="C380" s="177"/>
      <c r="D380" s="237"/>
      <c r="E380" s="239"/>
      <c r="F380" s="177"/>
      <c r="G380" s="237"/>
      <c r="H380" s="239"/>
      <c r="I380" s="177"/>
      <c r="J380" s="237"/>
      <c r="K380" s="239"/>
      <c r="L380" s="177"/>
      <c r="M380" s="237"/>
      <c r="N380" s="239"/>
      <c r="O380" s="177"/>
      <c r="P380" s="166">
        <f t="shared" si="12"/>
        <v>0</v>
      </c>
    </row>
    <row r="381" spans="1:16" ht="15.75" x14ac:dyDescent="0.25">
      <c r="A381" s="236" t="s">
        <v>1552</v>
      </c>
      <c r="B381" s="238">
        <v>0</v>
      </c>
      <c r="C381" s="170">
        <v>0.22</v>
      </c>
      <c r="D381" s="236" t="s">
        <v>1551</v>
      </c>
      <c r="E381" s="238">
        <v>0</v>
      </c>
      <c r="F381" s="170">
        <v>0.26</v>
      </c>
      <c r="G381" s="236" t="s">
        <v>998</v>
      </c>
      <c r="H381" s="238">
        <v>0</v>
      </c>
      <c r="I381" s="170">
        <v>0.27</v>
      </c>
      <c r="J381" s="236" t="s">
        <v>633</v>
      </c>
      <c r="K381" s="238">
        <v>0.72</v>
      </c>
      <c r="L381" s="170">
        <v>0.28000000000000003</v>
      </c>
      <c r="M381" s="236" t="s">
        <v>268</v>
      </c>
      <c r="N381" s="238">
        <v>0.72</v>
      </c>
      <c r="O381" s="170">
        <v>0.19</v>
      </c>
      <c r="P381" s="166">
        <f t="shared" si="12"/>
        <v>0.24399999999999999</v>
      </c>
    </row>
    <row r="382" spans="1:16" ht="15" customHeight="1" x14ac:dyDescent="0.25">
      <c r="A382" s="237"/>
      <c r="B382" s="239"/>
      <c r="C382" s="177"/>
      <c r="D382" s="237"/>
      <c r="E382" s="239"/>
      <c r="F382" s="177"/>
      <c r="G382" s="237"/>
      <c r="H382" s="239"/>
      <c r="I382" s="177"/>
      <c r="J382" s="237"/>
      <c r="K382" s="239"/>
      <c r="L382" s="177"/>
      <c r="M382" s="237"/>
      <c r="N382" s="239"/>
      <c r="O382" s="177"/>
      <c r="P382" s="166">
        <f t="shared" si="12"/>
        <v>0</v>
      </c>
    </row>
    <row r="383" spans="1:16" ht="15.75" x14ac:dyDescent="0.25">
      <c r="A383" s="236" t="s">
        <v>1550</v>
      </c>
      <c r="B383" s="238">
        <v>0</v>
      </c>
      <c r="C383" s="170">
        <v>0.17</v>
      </c>
      <c r="D383" s="236" t="s">
        <v>1549</v>
      </c>
      <c r="E383" s="238">
        <v>0</v>
      </c>
      <c r="F383" s="170">
        <v>0.23</v>
      </c>
      <c r="G383" s="236" t="s">
        <v>997</v>
      </c>
      <c r="H383" s="238">
        <v>0</v>
      </c>
      <c r="I383" s="170">
        <v>0.27</v>
      </c>
      <c r="J383" s="236" t="s">
        <v>632</v>
      </c>
      <c r="K383" s="238">
        <v>0.72</v>
      </c>
      <c r="L383" s="170">
        <v>0.28999999999999998</v>
      </c>
      <c r="M383" s="236" t="s">
        <v>267</v>
      </c>
      <c r="N383" s="238">
        <v>0.72</v>
      </c>
      <c r="O383" s="170">
        <v>0.22</v>
      </c>
      <c r="P383" s="166">
        <f t="shared" si="12"/>
        <v>0.23599999999999999</v>
      </c>
    </row>
    <row r="384" spans="1:16" ht="15" customHeight="1" x14ac:dyDescent="0.25">
      <c r="A384" s="237"/>
      <c r="B384" s="239"/>
      <c r="C384" s="177"/>
      <c r="D384" s="237"/>
      <c r="E384" s="239"/>
      <c r="F384" s="177"/>
      <c r="G384" s="237"/>
      <c r="H384" s="239"/>
      <c r="I384" s="177"/>
      <c r="J384" s="237"/>
      <c r="K384" s="239"/>
      <c r="L384" s="177"/>
      <c r="M384" s="237"/>
      <c r="N384" s="239"/>
      <c r="O384" s="177"/>
      <c r="P384" s="166">
        <f t="shared" si="12"/>
        <v>0</v>
      </c>
    </row>
    <row r="385" spans="1:17" ht="15.75" x14ac:dyDescent="0.25">
      <c r="A385" s="236" t="s">
        <v>1548</v>
      </c>
      <c r="B385" s="238">
        <v>0</v>
      </c>
      <c r="C385" s="170">
        <v>0.19</v>
      </c>
      <c r="D385" s="236" t="s">
        <v>1547</v>
      </c>
      <c r="E385" s="238">
        <v>0</v>
      </c>
      <c r="F385" s="170">
        <v>0.23</v>
      </c>
      <c r="G385" s="236" t="s">
        <v>996</v>
      </c>
      <c r="H385" s="238">
        <v>0</v>
      </c>
      <c r="I385" s="170">
        <v>0.27</v>
      </c>
      <c r="J385" s="236" t="s">
        <v>631</v>
      </c>
      <c r="K385" s="238">
        <v>0.72</v>
      </c>
      <c r="L385" s="170">
        <v>0.27</v>
      </c>
      <c r="M385" s="236" t="s">
        <v>266</v>
      </c>
      <c r="N385" s="238">
        <v>0.72</v>
      </c>
      <c r="O385" s="170">
        <v>0.23</v>
      </c>
      <c r="P385" s="166">
        <f t="shared" si="12"/>
        <v>0.23800000000000004</v>
      </c>
    </row>
    <row r="386" spans="1:17" ht="15" customHeight="1" x14ac:dyDescent="0.25">
      <c r="A386" s="237"/>
      <c r="B386" s="239"/>
      <c r="C386" s="177"/>
      <c r="D386" s="237"/>
      <c r="E386" s="239"/>
      <c r="F386" s="177"/>
      <c r="G386" s="237"/>
      <c r="H386" s="239"/>
      <c r="I386" s="177"/>
      <c r="J386" s="237"/>
      <c r="K386" s="239"/>
      <c r="L386" s="177"/>
      <c r="M386" s="237"/>
      <c r="N386" s="239"/>
      <c r="O386" s="177"/>
      <c r="P386" s="166">
        <f t="shared" si="12"/>
        <v>0</v>
      </c>
    </row>
    <row r="387" spans="1:17" ht="15.75" x14ac:dyDescent="0.25">
      <c r="A387" s="236" t="s">
        <v>1546</v>
      </c>
      <c r="B387" s="238">
        <v>0</v>
      </c>
      <c r="C387" s="170">
        <v>0.23</v>
      </c>
      <c r="D387" s="236" t="s">
        <v>1545</v>
      </c>
      <c r="E387" s="238">
        <v>0</v>
      </c>
      <c r="F387" s="170">
        <v>0.25</v>
      </c>
      <c r="G387" s="236" t="s">
        <v>995</v>
      </c>
      <c r="H387" s="238">
        <v>0</v>
      </c>
      <c r="I387" s="170">
        <v>0.25</v>
      </c>
      <c r="J387" s="236" t="s">
        <v>630</v>
      </c>
      <c r="K387" s="238">
        <v>0.72</v>
      </c>
      <c r="L387" s="170">
        <v>0.19</v>
      </c>
      <c r="M387" s="236" t="s">
        <v>265</v>
      </c>
      <c r="N387" s="238">
        <v>0.72</v>
      </c>
      <c r="O387" s="170">
        <v>0.22</v>
      </c>
      <c r="P387" s="166">
        <f t="shared" si="12"/>
        <v>0.22799999999999998</v>
      </c>
    </row>
    <row r="388" spans="1:17" ht="15" customHeight="1" x14ac:dyDescent="0.25">
      <c r="A388" s="237"/>
      <c r="B388" s="239"/>
      <c r="C388" s="177"/>
      <c r="D388" s="237"/>
      <c r="E388" s="239"/>
      <c r="F388" s="177"/>
      <c r="G388" s="237"/>
      <c r="H388" s="239"/>
      <c r="I388" s="177"/>
      <c r="J388" s="237"/>
      <c r="K388" s="239"/>
      <c r="L388" s="177"/>
      <c r="M388" s="237"/>
      <c r="N388" s="239"/>
      <c r="O388" s="177"/>
      <c r="P388" s="166">
        <f t="shared" si="12"/>
        <v>0</v>
      </c>
    </row>
    <row r="389" spans="1:17" ht="15" customHeight="1" x14ac:dyDescent="0.25">
      <c r="A389" s="175"/>
      <c r="B389" s="174"/>
      <c r="C389" s="179"/>
      <c r="D389" s="175"/>
      <c r="E389" s="174"/>
      <c r="F389" s="179"/>
      <c r="G389" s="175"/>
      <c r="H389" s="174"/>
      <c r="I389" s="179"/>
      <c r="J389" s="175"/>
      <c r="K389" s="174"/>
      <c r="L389" s="179"/>
      <c r="M389" s="175"/>
      <c r="N389" s="174"/>
      <c r="O389" s="179"/>
      <c r="P389" s="166"/>
      <c r="Q389" s="166">
        <f>SUM(P329:P388)</f>
        <v>6.5079999999999991</v>
      </c>
    </row>
    <row r="390" spans="1:17" ht="15.75" x14ac:dyDescent="0.25">
      <c r="A390" s="236" t="s">
        <v>1544</v>
      </c>
      <c r="B390" s="238">
        <v>0</v>
      </c>
      <c r="C390" s="170">
        <v>0.25</v>
      </c>
      <c r="D390" s="236" t="s">
        <v>1543</v>
      </c>
      <c r="E390" s="238">
        <v>0</v>
      </c>
      <c r="F390" s="170">
        <v>0.28000000000000003</v>
      </c>
      <c r="G390" s="236" t="s">
        <v>994</v>
      </c>
      <c r="H390" s="238">
        <v>0</v>
      </c>
      <c r="I390" s="170">
        <v>0.24</v>
      </c>
      <c r="J390" s="236" t="s">
        <v>629</v>
      </c>
      <c r="K390" s="238">
        <v>0.72</v>
      </c>
      <c r="L390" s="170">
        <v>0.2</v>
      </c>
      <c r="M390" s="236" t="s">
        <v>264</v>
      </c>
      <c r="N390" s="238">
        <v>0.72</v>
      </c>
      <c r="O390" s="170">
        <v>0.23</v>
      </c>
      <c r="P390" s="166">
        <f t="shared" ref="P390:P421" si="13">(C390+F390+I390+L390+O390)/5</f>
        <v>0.24</v>
      </c>
    </row>
    <row r="391" spans="1:17" ht="15" customHeight="1" x14ac:dyDescent="0.25">
      <c r="A391" s="237"/>
      <c r="B391" s="239"/>
      <c r="C391" s="177"/>
      <c r="D391" s="237"/>
      <c r="E391" s="239"/>
      <c r="F391" s="177"/>
      <c r="G391" s="237"/>
      <c r="H391" s="239"/>
      <c r="I391" s="177"/>
      <c r="J391" s="237"/>
      <c r="K391" s="239"/>
      <c r="L391" s="177"/>
      <c r="M391" s="237"/>
      <c r="N391" s="239"/>
      <c r="O391" s="177"/>
      <c r="P391" s="166">
        <f t="shared" si="13"/>
        <v>0</v>
      </c>
    </row>
    <row r="392" spans="1:17" ht="15.75" x14ac:dyDescent="0.25">
      <c r="A392" s="236" t="s">
        <v>1542</v>
      </c>
      <c r="B392" s="238">
        <v>0</v>
      </c>
      <c r="C392" s="170">
        <v>0.24</v>
      </c>
      <c r="D392" s="236" t="s">
        <v>1541</v>
      </c>
      <c r="E392" s="238">
        <v>0</v>
      </c>
      <c r="F392" s="170">
        <v>0.28000000000000003</v>
      </c>
      <c r="G392" s="236" t="s">
        <v>993</v>
      </c>
      <c r="H392" s="238">
        <v>0</v>
      </c>
      <c r="I392" s="170">
        <v>0.22</v>
      </c>
      <c r="J392" s="236" t="s">
        <v>628</v>
      </c>
      <c r="K392" s="238">
        <v>0.72</v>
      </c>
      <c r="L392" s="170">
        <v>0.21</v>
      </c>
      <c r="M392" s="236" t="s">
        <v>263</v>
      </c>
      <c r="N392" s="238">
        <v>0.72</v>
      </c>
      <c r="O392" s="170">
        <v>0.23</v>
      </c>
      <c r="P392" s="166">
        <f t="shared" si="13"/>
        <v>0.23599999999999999</v>
      </c>
    </row>
    <row r="393" spans="1:17" ht="15" customHeight="1" x14ac:dyDescent="0.25">
      <c r="A393" s="237"/>
      <c r="B393" s="239"/>
      <c r="C393" s="177"/>
      <c r="D393" s="237"/>
      <c r="E393" s="239"/>
      <c r="F393" s="177"/>
      <c r="G393" s="237"/>
      <c r="H393" s="239"/>
      <c r="I393" s="177"/>
      <c r="J393" s="237"/>
      <c r="K393" s="239"/>
      <c r="L393" s="177"/>
      <c r="M393" s="237"/>
      <c r="N393" s="239"/>
      <c r="O393" s="177"/>
      <c r="P393" s="166">
        <f t="shared" si="13"/>
        <v>0</v>
      </c>
    </row>
    <row r="394" spans="1:17" ht="15.75" x14ac:dyDescent="0.25">
      <c r="A394" s="236" t="s">
        <v>1540</v>
      </c>
      <c r="B394" s="238">
        <v>0</v>
      </c>
      <c r="C394" s="170">
        <v>0.2</v>
      </c>
      <c r="D394" s="236" t="s">
        <v>1539</v>
      </c>
      <c r="E394" s="238">
        <v>0</v>
      </c>
      <c r="F394" s="170">
        <v>0.25</v>
      </c>
      <c r="G394" s="236" t="s">
        <v>992</v>
      </c>
      <c r="H394" s="238">
        <v>0</v>
      </c>
      <c r="I394" s="170">
        <v>0.2</v>
      </c>
      <c r="J394" s="236" t="s">
        <v>627</v>
      </c>
      <c r="K394" s="238">
        <v>0.72</v>
      </c>
      <c r="L394" s="170">
        <v>0.2</v>
      </c>
      <c r="M394" s="236" t="s">
        <v>262</v>
      </c>
      <c r="N394" s="238">
        <v>0.72</v>
      </c>
      <c r="O394" s="170">
        <v>0.26</v>
      </c>
      <c r="P394" s="166">
        <f t="shared" si="13"/>
        <v>0.22200000000000003</v>
      </c>
    </row>
    <row r="395" spans="1:17" ht="15" customHeight="1" x14ac:dyDescent="0.25">
      <c r="A395" s="237"/>
      <c r="B395" s="239"/>
      <c r="C395" s="177"/>
      <c r="D395" s="237"/>
      <c r="E395" s="239"/>
      <c r="F395" s="177"/>
      <c r="G395" s="237"/>
      <c r="H395" s="239"/>
      <c r="I395" s="177"/>
      <c r="J395" s="237"/>
      <c r="K395" s="239"/>
      <c r="L395" s="177"/>
      <c r="M395" s="237"/>
      <c r="N395" s="239"/>
      <c r="O395" s="177"/>
      <c r="P395" s="166">
        <f t="shared" si="13"/>
        <v>0</v>
      </c>
    </row>
    <row r="396" spans="1:17" ht="15.75" x14ac:dyDescent="0.25">
      <c r="A396" s="236" t="s">
        <v>1538</v>
      </c>
      <c r="B396" s="238">
        <v>0</v>
      </c>
      <c r="C396" s="170">
        <v>0.21</v>
      </c>
      <c r="D396" s="236" t="s">
        <v>1537</v>
      </c>
      <c r="E396" s="238">
        <v>0</v>
      </c>
      <c r="F396" s="170">
        <v>0.25</v>
      </c>
      <c r="G396" s="236" t="s">
        <v>991</v>
      </c>
      <c r="H396" s="238">
        <v>0</v>
      </c>
      <c r="I396" s="170">
        <v>0.16</v>
      </c>
      <c r="J396" s="236" t="s">
        <v>626</v>
      </c>
      <c r="K396" s="238">
        <v>0.72</v>
      </c>
      <c r="L396" s="170">
        <v>0.24</v>
      </c>
      <c r="M396" s="236" t="s">
        <v>261</v>
      </c>
      <c r="N396" s="238">
        <v>0.72</v>
      </c>
      <c r="O396" s="170">
        <v>0.24</v>
      </c>
      <c r="P396" s="166">
        <f t="shared" si="13"/>
        <v>0.22000000000000003</v>
      </c>
    </row>
    <row r="397" spans="1:17" ht="15" customHeight="1" x14ac:dyDescent="0.25">
      <c r="A397" s="237"/>
      <c r="B397" s="239"/>
      <c r="C397" s="177"/>
      <c r="D397" s="237"/>
      <c r="E397" s="239"/>
      <c r="F397" s="177"/>
      <c r="G397" s="237"/>
      <c r="H397" s="239"/>
      <c r="I397" s="177"/>
      <c r="J397" s="237"/>
      <c r="K397" s="239"/>
      <c r="L397" s="177"/>
      <c r="M397" s="237"/>
      <c r="N397" s="239"/>
      <c r="O397" s="177"/>
      <c r="P397" s="166">
        <f t="shared" si="13"/>
        <v>0</v>
      </c>
    </row>
    <row r="398" spans="1:17" ht="15.75" x14ac:dyDescent="0.25">
      <c r="A398" s="236" t="s">
        <v>1536</v>
      </c>
      <c r="B398" s="238">
        <v>0</v>
      </c>
      <c r="C398" s="170">
        <v>0.17</v>
      </c>
      <c r="D398" s="236" t="s">
        <v>1535</v>
      </c>
      <c r="E398" s="238">
        <v>0</v>
      </c>
      <c r="F398" s="170">
        <v>0.22</v>
      </c>
      <c r="G398" s="236" t="s">
        <v>990</v>
      </c>
      <c r="H398" s="238">
        <v>0</v>
      </c>
      <c r="I398" s="170">
        <v>0.16</v>
      </c>
      <c r="J398" s="236" t="s">
        <v>625</v>
      </c>
      <c r="K398" s="238">
        <v>0.72</v>
      </c>
      <c r="L398" s="170">
        <v>0.2</v>
      </c>
      <c r="M398" s="236" t="s">
        <v>260</v>
      </c>
      <c r="N398" s="238">
        <v>0.72</v>
      </c>
      <c r="O398" s="170">
        <v>0.27</v>
      </c>
      <c r="P398" s="166">
        <f t="shared" si="13"/>
        <v>0.20400000000000001</v>
      </c>
    </row>
    <row r="399" spans="1:17" ht="15" customHeight="1" x14ac:dyDescent="0.25">
      <c r="A399" s="237"/>
      <c r="B399" s="239"/>
      <c r="C399" s="177"/>
      <c r="D399" s="237"/>
      <c r="E399" s="239"/>
      <c r="F399" s="177"/>
      <c r="G399" s="237"/>
      <c r="H399" s="239"/>
      <c r="I399" s="177"/>
      <c r="J399" s="237"/>
      <c r="K399" s="239"/>
      <c r="L399" s="177"/>
      <c r="M399" s="237"/>
      <c r="N399" s="239"/>
      <c r="O399" s="177"/>
      <c r="P399" s="166">
        <f t="shared" si="13"/>
        <v>0</v>
      </c>
    </row>
    <row r="400" spans="1:17" ht="15.75" x14ac:dyDescent="0.25">
      <c r="A400" s="236" t="s">
        <v>1534</v>
      </c>
      <c r="B400" s="238">
        <v>0</v>
      </c>
      <c r="C400" s="170">
        <v>0.05</v>
      </c>
      <c r="D400" s="236" t="s">
        <v>1533</v>
      </c>
      <c r="E400" s="238">
        <v>0</v>
      </c>
      <c r="F400" s="170">
        <v>0.26</v>
      </c>
      <c r="G400" s="236" t="s">
        <v>989</v>
      </c>
      <c r="H400" s="238">
        <v>0</v>
      </c>
      <c r="I400" s="170">
        <v>0.22</v>
      </c>
      <c r="J400" s="236" t="s">
        <v>624</v>
      </c>
      <c r="K400" s="238">
        <v>0.72</v>
      </c>
      <c r="L400" s="170">
        <v>0.21</v>
      </c>
      <c r="M400" s="236" t="s">
        <v>259</v>
      </c>
      <c r="N400" s="238">
        <v>0.72</v>
      </c>
      <c r="O400" s="170">
        <v>0.28000000000000003</v>
      </c>
      <c r="P400" s="166">
        <f t="shared" si="13"/>
        <v>0.20400000000000001</v>
      </c>
    </row>
    <row r="401" spans="1:16" ht="15" customHeight="1" x14ac:dyDescent="0.25">
      <c r="A401" s="237"/>
      <c r="B401" s="239"/>
      <c r="C401" s="177"/>
      <c r="D401" s="237"/>
      <c r="E401" s="239"/>
      <c r="F401" s="177"/>
      <c r="G401" s="237"/>
      <c r="H401" s="239"/>
      <c r="I401" s="177"/>
      <c r="J401" s="237"/>
      <c r="K401" s="239"/>
      <c r="L401" s="177"/>
      <c r="M401" s="237"/>
      <c r="N401" s="239"/>
      <c r="O401" s="177"/>
      <c r="P401" s="166">
        <f t="shared" si="13"/>
        <v>0</v>
      </c>
    </row>
    <row r="402" spans="1:16" ht="15.75" x14ac:dyDescent="0.25">
      <c r="A402" s="236" t="s">
        <v>1532</v>
      </c>
      <c r="B402" s="238">
        <v>0</v>
      </c>
      <c r="C402" s="170">
        <v>0.14000000000000001</v>
      </c>
      <c r="D402" s="236" t="s">
        <v>1531</v>
      </c>
      <c r="E402" s="238">
        <v>0</v>
      </c>
      <c r="F402" s="170">
        <v>0.26</v>
      </c>
      <c r="G402" s="236" t="s">
        <v>988</v>
      </c>
      <c r="H402" s="238">
        <v>0</v>
      </c>
      <c r="I402" s="170">
        <v>0.25</v>
      </c>
      <c r="J402" s="236" t="s">
        <v>623</v>
      </c>
      <c r="K402" s="238">
        <v>0.72</v>
      </c>
      <c r="L402" s="170">
        <v>0.25</v>
      </c>
      <c r="M402" s="236" t="s">
        <v>258</v>
      </c>
      <c r="N402" s="238">
        <v>0.72</v>
      </c>
      <c r="O402" s="170">
        <v>0.25</v>
      </c>
      <c r="P402" s="166">
        <f t="shared" si="13"/>
        <v>0.22999999999999998</v>
      </c>
    </row>
    <row r="403" spans="1:16" ht="15" customHeight="1" x14ac:dyDescent="0.25">
      <c r="A403" s="237"/>
      <c r="B403" s="239"/>
      <c r="C403" s="177"/>
      <c r="D403" s="237"/>
      <c r="E403" s="239"/>
      <c r="F403" s="177"/>
      <c r="G403" s="237"/>
      <c r="H403" s="239"/>
      <c r="I403" s="177"/>
      <c r="J403" s="237"/>
      <c r="K403" s="239"/>
      <c r="L403" s="177"/>
      <c r="M403" s="237"/>
      <c r="N403" s="239"/>
      <c r="O403" s="177"/>
      <c r="P403" s="166">
        <f t="shared" si="13"/>
        <v>0</v>
      </c>
    </row>
    <row r="404" spans="1:16" ht="15.75" x14ac:dyDescent="0.25">
      <c r="A404" s="236" t="s">
        <v>1530</v>
      </c>
      <c r="B404" s="238">
        <v>0</v>
      </c>
      <c r="C404" s="170">
        <v>0.17</v>
      </c>
      <c r="D404" s="236" t="s">
        <v>1529</v>
      </c>
      <c r="E404" s="238">
        <v>0</v>
      </c>
      <c r="F404" s="170">
        <v>0.24</v>
      </c>
      <c r="G404" s="236" t="s">
        <v>987</v>
      </c>
      <c r="H404" s="238">
        <v>0</v>
      </c>
      <c r="I404" s="170">
        <v>0.26</v>
      </c>
      <c r="J404" s="236" t="s">
        <v>622</v>
      </c>
      <c r="K404" s="238">
        <v>0.72</v>
      </c>
      <c r="L404" s="170">
        <v>0.27</v>
      </c>
      <c r="M404" s="236" t="s">
        <v>257</v>
      </c>
      <c r="N404" s="238">
        <v>0.72</v>
      </c>
      <c r="O404" s="170">
        <v>0.24</v>
      </c>
      <c r="P404" s="166">
        <f t="shared" si="13"/>
        <v>0.23600000000000004</v>
      </c>
    </row>
    <row r="405" spans="1:16" ht="15" customHeight="1" x14ac:dyDescent="0.25">
      <c r="A405" s="237"/>
      <c r="B405" s="239"/>
      <c r="C405" s="177"/>
      <c r="D405" s="237"/>
      <c r="E405" s="239"/>
      <c r="F405" s="177"/>
      <c r="G405" s="237"/>
      <c r="H405" s="239"/>
      <c r="I405" s="177"/>
      <c r="J405" s="237"/>
      <c r="K405" s="239"/>
      <c r="L405" s="177"/>
      <c r="M405" s="237"/>
      <c r="N405" s="239"/>
      <c r="O405" s="177"/>
      <c r="P405" s="166">
        <f t="shared" si="13"/>
        <v>0</v>
      </c>
    </row>
    <row r="406" spans="1:16" ht="15.75" x14ac:dyDescent="0.25">
      <c r="A406" s="236" t="s">
        <v>1528</v>
      </c>
      <c r="B406" s="238">
        <v>0</v>
      </c>
      <c r="C406" s="170">
        <v>0.21</v>
      </c>
      <c r="D406" s="236" t="s">
        <v>1527</v>
      </c>
      <c r="E406" s="238">
        <v>0</v>
      </c>
      <c r="F406" s="170">
        <v>0.25</v>
      </c>
      <c r="G406" s="236" t="s">
        <v>986</v>
      </c>
      <c r="H406" s="238">
        <v>0</v>
      </c>
      <c r="I406" s="170">
        <v>0.27</v>
      </c>
      <c r="J406" s="236" t="s">
        <v>621</v>
      </c>
      <c r="K406" s="238">
        <v>0.72</v>
      </c>
      <c r="L406" s="170">
        <v>0.24</v>
      </c>
      <c r="M406" s="236" t="s">
        <v>256</v>
      </c>
      <c r="N406" s="238">
        <v>0.72</v>
      </c>
      <c r="O406" s="170">
        <v>0.25</v>
      </c>
      <c r="P406" s="166">
        <f t="shared" si="13"/>
        <v>0.24399999999999999</v>
      </c>
    </row>
    <row r="407" spans="1:16" ht="15" customHeight="1" x14ac:dyDescent="0.25">
      <c r="A407" s="237"/>
      <c r="B407" s="239"/>
      <c r="C407" s="177"/>
      <c r="D407" s="237"/>
      <c r="E407" s="239"/>
      <c r="F407" s="177"/>
      <c r="G407" s="237"/>
      <c r="H407" s="239"/>
      <c r="I407" s="177"/>
      <c r="J407" s="237"/>
      <c r="K407" s="239"/>
      <c r="L407" s="177"/>
      <c r="M407" s="237"/>
      <c r="N407" s="239"/>
      <c r="O407" s="177"/>
      <c r="P407" s="166">
        <f t="shared" si="13"/>
        <v>0</v>
      </c>
    </row>
    <row r="408" spans="1:16" ht="15.75" x14ac:dyDescent="0.25">
      <c r="A408" s="236" t="s">
        <v>1526</v>
      </c>
      <c r="B408" s="238">
        <v>0</v>
      </c>
      <c r="C408" s="170">
        <v>0.2</v>
      </c>
      <c r="D408" s="236" t="s">
        <v>1525</v>
      </c>
      <c r="E408" s="238">
        <v>0</v>
      </c>
      <c r="F408" s="170">
        <v>0.24</v>
      </c>
      <c r="G408" s="236" t="s">
        <v>985</v>
      </c>
      <c r="H408" s="238">
        <v>0</v>
      </c>
      <c r="I408" s="170">
        <v>0.26</v>
      </c>
      <c r="J408" s="236" t="s">
        <v>620</v>
      </c>
      <c r="K408" s="238">
        <v>0.72</v>
      </c>
      <c r="L408" s="170">
        <v>0.12</v>
      </c>
      <c r="M408" s="236" t="s">
        <v>255</v>
      </c>
      <c r="N408" s="238">
        <v>0.72</v>
      </c>
      <c r="O408" s="170">
        <v>0.25</v>
      </c>
      <c r="P408" s="166">
        <f t="shared" si="13"/>
        <v>0.21399999999999997</v>
      </c>
    </row>
    <row r="409" spans="1:16" ht="15" customHeight="1" x14ac:dyDescent="0.25">
      <c r="A409" s="237"/>
      <c r="B409" s="239"/>
      <c r="C409" s="177"/>
      <c r="D409" s="237"/>
      <c r="E409" s="239"/>
      <c r="F409" s="177"/>
      <c r="G409" s="237"/>
      <c r="H409" s="239"/>
      <c r="I409" s="177"/>
      <c r="J409" s="237"/>
      <c r="K409" s="239"/>
      <c r="L409" s="177"/>
      <c r="M409" s="237"/>
      <c r="N409" s="239"/>
      <c r="O409" s="177"/>
      <c r="P409" s="166">
        <f t="shared" si="13"/>
        <v>0</v>
      </c>
    </row>
    <row r="410" spans="1:16" ht="15.75" x14ac:dyDescent="0.25">
      <c r="A410" s="236" t="s">
        <v>1524</v>
      </c>
      <c r="B410" s="238">
        <v>0</v>
      </c>
      <c r="C410" s="170">
        <v>0.21</v>
      </c>
      <c r="D410" s="236" t="s">
        <v>1523</v>
      </c>
      <c r="E410" s="238">
        <v>0</v>
      </c>
      <c r="F410" s="170">
        <v>0.22</v>
      </c>
      <c r="G410" s="236" t="s">
        <v>984</v>
      </c>
      <c r="H410" s="238">
        <v>0</v>
      </c>
      <c r="I410" s="170">
        <v>0.26</v>
      </c>
      <c r="J410" s="236" t="s">
        <v>619</v>
      </c>
      <c r="K410" s="238">
        <v>0.72</v>
      </c>
      <c r="L410" s="170">
        <v>0.08</v>
      </c>
      <c r="M410" s="236" t="s">
        <v>254</v>
      </c>
      <c r="N410" s="238">
        <v>0.72</v>
      </c>
      <c r="O410" s="170">
        <v>0.24</v>
      </c>
      <c r="P410" s="166">
        <f t="shared" si="13"/>
        <v>0.20199999999999996</v>
      </c>
    </row>
    <row r="411" spans="1:16" ht="15" customHeight="1" x14ac:dyDescent="0.25">
      <c r="A411" s="237"/>
      <c r="B411" s="239"/>
      <c r="C411" s="177"/>
      <c r="D411" s="237"/>
      <c r="E411" s="239"/>
      <c r="F411" s="177"/>
      <c r="G411" s="237"/>
      <c r="H411" s="239"/>
      <c r="I411" s="177"/>
      <c r="J411" s="237"/>
      <c r="K411" s="239"/>
      <c r="L411" s="177"/>
      <c r="M411" s="237"/>
      <c r="N411" s="239"/>
      <c r="O411" s="177"/>
      <c r="P411" s="166">
        <f t="shared" si="13"/>
        <v>0</v>
      </c>
    </row>
    <row r="412" spans="1:16" ht="15.75" x14ac:dyDescent="0.25">
      <c r="A412" s="236" t="s">
        <v>1522</v>
      </c>
      <c r="B412" s="238">
        <v>0</v>
      </c>
      <c r="C412" s="170">
        <v>0.24</v>
      </c>
      <c r="D412" s="236" t="s">
        <v>1521</v>
      </c>
      <c r="E412" s="238">
        <v>0</v>
      </c>
      <c r="F412" s="170">
        <v>0.21</v>
      </c>
      <c r="G412" s="236" t="s">
        <v>983</v>
      </c>
      <c r="H412" s="238">
        <v>0</v>
      </c>
      <c r="I412" s="170">
        <v>0.08</v>
      </c>
      <c r="J412" s="236" t="s">
        <v>618</v>
      </c>
      <c r="K412" s="238">
        <v>0.72</v>
      </c>
      <c r="L412" s="170">
        <v>0.23</v>
      </c>
      <c r="M412" s="236" t="s">
        <v>253</v>
      </c>
      <c r="N412" s="238">
        <v>0.72</v>
      </c>
      <c r="O412" s="170">
        <v>0.23</v>
      </c>
      <c r="P412" s="166">
        <f t="shared" si="13"/>
        <v>0.19799999999999998</v>
      </c>
    </row>
    <row r="413" spans="1:16" ht="15" customHeight="1" x14ac:dyDescent="0.25">
      <c r="A413" s="237"/>
      <c r="B413" s="239"/>
      <c r="C413" s="177"/>
      <c r="D413" s="237"/>
      <c r="E413" s="239"/>
      <c r="F413" s="177"/>
      <c r="G413" s="237"/>
      <c r="H413" s="239"/>
      <c r="I413" s="177"/>
      <c r="J413" s="237"/>
      <c r="K413" s="239"/>
      <c r="L413" s="177"/>
      <c r="M413" s="237"/>
      <c r="N413" s="239"/>
      <c r="O413" s="177"/>
      <c r="P413" s="166">
        <f t="shared" si="13"/>
        <v>0</v>
      </c>
    </row>
    <row r="414" spans="1:16" ht="15.75" x14ac:dyDescent="0.25">
      <c r="A414" s="236" t="s">
        <v>1520</v>
      </c>
      <c r="B414" s="238">
        <v>0</v>
      </c>
      <c r="C414" s="170">
        <v>0.28999999999999998</v>
      </c>
      <c r="D414" s="236" t="s">
        <v>1519</v>
      </c>
      <c r="E414" s="238">
        <v>0</v>
      </c>
      <c r="F414" s="170">
        <v>0.18</v>
      </c>
      <c r="G414" s="236" t="s">
        <v>982</v>
      </c>
      <c r="H414" s="238">
        <v>0</v>
      </c>
      <c r="I414" s="170">
        <v>0.16</v>
      </c>
      <c r="J414" s="236" t="s">
        <v>617</v>
      </c>
      <c r="K414" s="238">
        <v>0.72</v>
      </c>
      <c r="L414" s="170">
        <v>0.25</v>
      </c>
      <c r="M414" s="236" t="s">
        <v>252</v>
      </c>
      <c r="N414" s="238">
        <v>0.72</v>
      </c>
      <c r="O414" s="170">
        <v>0.23</v>
      </c>
      <c r="P414" s="166">
        <f t="shared" si="13"/>
        <v>0.22200000000000003</v>
      </c>
    </row>
    <row r="415" spans="1:16" ht="15" customHeight="1" x14ac:dyDescent="0.25">
      <c r="A415" s="237"/>
      <c r="B415" s="239"/>
      <c r="C415" s="177"/>
      <c r="D415" s="237"/>
      <c r="E415" s="239"/>
      <c r="F415" s="177"/>
      <c r="G415" s="237"/>
      <c r="H415" s="239"/>
      <c r="I415" s="177"/>
      <c r="J415" s="237"/>
      <c r="K415" s="239"/>
      <c r="L415" s="177"/>
      <c r="M415" s="237"/>
      <c r="N415" s="239"/>
      <c r="O415" s="177"/>
      <c r="P415" s="166">
        <f t="shared" si="13"/>
        <v>0</v>
      </c>
    </row>
    <row r="416" spans="1:16" ht="15.75" x14ac:dyDescent="0.25">
      <c r="A416" s="236" t="s">
        <v>1518</v>
      </c>
      <c r="B416" s="238">
        <v>0</v>
      </c>
      <c r="C416" s="170">
        <v>0.28999999999999998</v>
      </c>
      <c r="D416" s="236" t="s">
        <v>1517</v>
      </c>
      <c r="E416" s="238">
        <v>0</v>
      </c>
      <c r="F416" s="170">
        <v>7.0000000000000007E-2</v>
      </c>
      <c r="G416" s="236" t="s">
        <v>981</v>
      </c>
      <c r="H416" s="238">
        <v>0</v>
      </c>
      <c r="I416" s="170">
        <v>0.23</v>
      </c>
      <c r="J416" s="236" t="s">
        <v>616</v>
      </c>
      <c r="K416" s="238">
        <v>0.72</v>
      </c>
      <c r="L416" s="170">
        <v>0.24</v>
      </c>
      <c r="M416" s="236" t="s">
        <v>251</v>
      </c>
      <c r="N416" s="238">
        <v>0.72</v>
      </c>
      <c r="O416" s="170">
        <v>0.12</v>
      </c>
      <c r="P416" s="166">
        <f t="shared" si="13"/>
        <v>0.19</v>
      </c>
    </row>
    <row r="417" spans="1:16" ht="15" customHeight="1" x14ac:dyDescent="0.25">
      <c r="A417" s="237"/>
      <c r="B417" s="239"/>
      <c r="C417" s="177"/>
      <c r="D417" s="237"/>
      <c r="E417" s="239"/>
      <c r="F417" s="177"/>
      <c r="G417" s="237"/>
      <c r="H417" s="239"/>
      <c r="I417" s="177"/>
      <c r="J417" s="237"/>
      <c r="K417" s="239"/>
      <c r="L417" s="177"/>
      <c r="M417" s="237"/>
      <c r="N417" s="239"/>
      <c r="O417" s="177"/>
      <c r="P417" s="166">
        <f t="shared" si="13"/>
        <v>0</v>
      </c>
    </row>
    <row r="418" spans="1:16" ht="15.75" x14ac:dyDescent="0.25">
      <c r="A418" s="236" t="s">
        <v>1516</v>
      </c>
      <c r="B418" s="238">
        <v>0</v>
      </c>
      <c r="C418" s="170">
        <v>0.27</v>
      </c>
      <c r="D418" s="236" t="s">
        <v>1515</v>
      </c>
      <c r="E418" s="238">
        <v>0</v>
      </c>
      <c r="F418" s="170">
        <v>0.2</v>
      </c>
      <c r="G418" s="236" t="s">
        <v>980</v>
      </c>
      <c r="H418" s="238">
        <v>0</v>
      </c>
      <c r="I418" s="170">
        <v>0.23</v>
      </c>
      <c r="J418" s="236" t="s">
        <v>615</v>
      </c>
      <c r="K418" s="238">
        <v>0.72</v>
      </c>
      <c r="L418" s="170">
        <v>0.26</v>
      </c>
      <c r="M418" s="236" t="s">
        <v>250</v>
      </c>
      <c r="N418" s="238">
        <v>0.72</v>
      </c>
      <c r="O418" s="170">
        <v>0.17</v>
      </c>
      <c r="P418" s="166">
        <f t="shared" si="13"/>
        <v>0.22600000000000003</v>
      </c>
    </row>
    <row r="419" spans="1:16" ht="15" customHeight="1" x14ac:dyDescent="0.25">
      <c r="A419" s="237"/>
      <c r="B419" s="239"/>
      <c r="C419" s="177"/>
      <c r="D419" s="237"/>
      <c r="E419" s="239"/>
      <c r="F419" s="177"/>
      <c r="G419" s="237"/>
      <c r="H419" s="239"/>
      <c r="I419" s="177"/>
      <c r="J419" s="237"/>
      <c r="K419" s="239"/>
      <c r="L419" s="177"/>
      <c r="M419" s="237"/>
      <c r="N419" s="239"/>
      <c r="O419" s="177"/>
      <c r="P419" s="166">
        <f t="shared" si="13"/>
        <v>0</v>
      </c>
    </row>
    <row r="420" spans="1:16" ht="15.75" x14ac:dyDescent="0.25">
      <c r="A420" s="236" t="s">
        <v>1514</v>
      </c>
      <c r="B420" s="238">
        <v>0</v>
      </c>
      <c r="C420" s="170">
        <v>0.27</v>
      </c>
      <c r="D420" s="236" t="s">
        <v>1513</v>
      </c>
      <c r="E420" s="238">
        <v>0</v>
      </c>
      <c r="F420" s="170">
        <v>0.19</v>
      </c>
      <c r="G420" s="236" t="s">
        <v>979</v>
      </c>
      <c r="H420" s="238">
        <v>0</v>
      </c>
      <c r="I420" s="170">
        <v>0.21</v>
      </c>
      <c r="J420" s="236" t="s">
        <v>614</v>
      </c>
      <c r="K420" s="238">
        <v>0.72</v>
      </c>
      <c r="L420" s="170">
        <v>0.27</v>
      </c>
      <c r="M420" s="236" t="s">
        <v>249</v>
      </c>
      <c r="N420" s="238">
        <v>0.72</v>
      </c>
      <c r="O420" s="170">
        <v>0.22</v>
      </c>
      <c r="P420" s="166">
        <f t="shared" si="13"/>
        <v>0.23200000000000004</v>
      </c>
    </row>
    <row r="421" spans="1:16" ht="15" customHeight="1" x14ac:dyDescent="0.25">
      <c r="A421" s="237"/>
      <c r="B421" s="239"/>
      <c r="C421" s="177"/>
      <c r="D421" s="237"/>
      <c r="E421" s="239"/>
      <c r="F421" s="177"/>
      <c r="G421" s="237"/>
      <c r="H421" s="239"/>
      <c r="I421" s="177"/>
      <c r="J421" s="237"/>
      <c r="K421" s="239"/>
      <c r="L421" s="177"/>
      <c r="M421" s="237"/>
      <c r="N421" s="239"/>
      <c r="O421" s="177"/>
      <c r="P421" s="166">
        <f t="shared" si="13"/>
        <v>0</v>
      </c>
    </row>
    <row r="422" spans="1:16" ht="15.75" x14ac:dyDescent="0.25">
      <c r="A422" s="236" t="s">
        <v>1512</v>
      </c>
      <c r="B422" s="238">
        <v>0</v>
      </c>
      <c r="C422" s="170">
        <v>0.27</v>
      </c>
      <c r="D422" s="236" t="s">
        <v>1511</v>
      </c>
      <c r="E422" s="238">
        <v>0</v>
      </c>
      <c r="F422" s="170">
        <v>0.25</v>
      </c>
      <c r="G422" s="236" t="s">
        <v>978</v>
      </c>
      <c r="H422" s="238">
        <v>0</v>
      </c>
      <c r="I422" s="170">
        <v>0.21</v>
      </c>
      <c r="J422" s="236" t="s">
        <v>613</v>
      </c>
      <c r="K422" s="238">
        <v>0.72</v>
      </c>
      <c r="L422" s="170">
        <v>0.28000000000000003</v>
      </c>
      <c r="M422" s="236" t="s">
        <v>248</v>
      </c>
      <c r="N422" s="238">
        <v>0.72</v>
      </c>
      <c r="O422" s="170">
        <v>0.21</v>
      </c>
      <c r="P422" s="166">
        <f t="shared" ref="P422:P451" si="14">(C422+F422+I422+L422+O422)/5</f>
        <v>0.24399999999999999</v>
      </c>
    </row>
    <row r="423" spans="1:16" ht="15" customHeight="1" x14ac:dyDescent="0.25">
      <c r="A423" s="237"/>
      <c r="B423" s="239"/>
      <c r="C423" s="177"/>
      <c r="D423" s="237"/>
      <c r="E423" s="239"/>
      <c r="F423" s="177"/>
      <c r="G423" s="237"/>
      <c r="H423" s="239"/>
      <c r="I423" s="177"/>
      <c r="J423" s="237"/>
      <c r="K423" s="239"/>
      <c r="L423" s="177"/>
      <c r="M423" s="237"/>
      <c r="N423" s="239"/>
      <c r="O423" s="177"/>
      <c r="P423" s="166">
        <f t="shared" si="14"/>
        <v>0</v>
      </c>
    </row>
    <row r="424" spans="1:16" ht="15.75" x14ac:dyDescent="0.25">
      <c r="A424" s="236" t="s">
        <v>1510</v>
      </c>
      <c r="B424" s="238">
        <v>0</v>
      </c>
      <c r="C424" s="170">
        <v>0.25</v>
      </c>
      <c r="D424" s="236" t="s">
        <v>1509</v>
      </c>
      <c r="E424" s="238">
        <v>0</v>
      </c>
      <c r="F424" s="170">
        <v>0.26</v>
      </c>
      <c r="G424" s="236" t="s">
        <v>977</v>
      </c>
      <c r="H424" s="238">
        <v>0</v>
      </c>
      <c r="I424" s="170">
        <v>0.26</v>
      </c>
      <c r="J424" s="236" t="s">
        <v>612</v>
      </c>
      <c r="K424" s="238">
        <v>0.72</v>
      </c>
      <c r="L424" s="170">
        <v>0.26</v>
      </c>
      <c r="M424" s="236" t="s">
        <v>247</v>
      </c>
      <c r="N424" s="238">
        <v>0.72</v>
      </c>
      <c r="O424" s="170">
        <v>0.21</v>
      </c>
      <c r="P424" s="166">
        <f t="shared" si="14"/>
        <v>0.248</v>
      </c>
    </row>
    <row r="425" spans="1:16" ht="15" customHeight="1" x14ac:dyDescent="0.25">
      <c r="A425" s="237"/>
      <c r="B425" s="239"/>
      <c r="C425" s="177"/>
      <c r="D425" s="237"/>
      <c r="E425" s="239"/>
      <c r="F425" s="177"/>
      <c r="G425" s="237"/>
      <c r="H425" s="239"/>
      <c r="I425" s="177"/>
      <c r="J425" s="237"/>
      <c r="K425" s="239"/>
      <c r="L425" s="177"/>
      <c r="M425" s="237"/>
      <c r="N425" s="239"/>
      <c r="O425" s="177"/>
      <c r="P425" s="166">
        <f t="shared" si="14"/>
        <v>0</v>
      </c>
    </row>
    <row r="426" spans="1:16" ht="15.75" x14ac:dyDescent="0.25">
      <c r="A426" s="236" t="s">
        <v>1508</v>
      </c>
      <c r="B426" s="238">
        <v>0</v>
      </c>
      <c r="C426" s="170">
        <v>0.22</v>
      </c>
      <c r="D426" s="236" t="s">
        <v>1507</v>
      </c>
      <c r="E426" s="238">
        <v>0</v>
      </c>
      <c r="F426" s="170">
        <v>0.27</v>
      </c>
      <c r="G426" s="236" t="s">
        <v>976</v>
      </c>
      <c r="H426" s="238">
        <v>0</v>
      </c>
      <c r="I426" s="170">
        <v>0.27</v>
      </c>
      <c r="J426" s="236" t="s">
        <v>611</v>
      </c>
      <c r="K426" s="238">
        <v>0.72</v>
      </c>
      <c r="L426" s="170">
        <v>0.18</v>
      </c>
      <c r="M426" s="236" t="s">
        <v>246</v>
      </c>
      <c r="N426" s="238">
        <v>0.72</v>
      </c>
      <c r="O426" s="170">
        <v>0.14000000000000001</v>
      </c>
      <c r="P426" s="166">
        <f t="shared" si="14"/>
        <v>0.21600000000000003</v>
      </c>
    </row>
    <row r="427" spans="1:16" ht="15" customHeight="1" x14ac:dyDescent="0.25">
      <c r="A427" s="237"/>
      <c r="B427" s="239"/>
      <c r="C427" s="177"/>
      <c r="D427" s="237"/>
      <c r="E427" s="239"/>
      <c r="F427" s="177"/>
      <c r="G427" s="237"/>
      <c r="H427" s="239"/>
      <c r="I427" s="177"/>
      <c r="J427" s="237"/>
      <c r="K427" s="239"/>
      <c r="L427" s="177"/>
      <c r="M427" s="237"/>
      <c r="N427" s="239"/>
      <c r="O427" s="177"/>
      <c r="P427" s="166">
        <f t="shared" si="14"/>
        <v>0</v>
      </c>
    </row>
    <row r="428" spans="1:16" ht="15.75" x14ac:dyDescent="0.25">
      <c r="A428" s="236" t="s">
        <v>1506</v>
      </c>
      <c r="B428" s="238">
        <v>0</v>
      </c>
      <c r="C428" s="170">
        <v>0.21</v>
      </c>
      <c r="D428" s="236" t="s">
        <v>1505</v>
      </c>
      <c r="E428" s="238">
        <v>0</v>
      </c>
      <c r="F428" s="170">
        <v>0.26</v>
      </c>
      <c r="G428" s="236" t="s">
        <v>975</v>
      </c>
      <c r="H428" s="238">
        <v>0</v>
      </c>
      <c r="I428" s="170">
        <v>0.27</v>
      </c>
      <c r="J428" s="236" t="s">
        <v>610</v>
      </c>
      <c r="K428" s="238">
        <v>0.72</v>
      </c>
      <c r="L428" s="170">
        <v>0.1</v>
      </c>
      <c r="M428" s="236" t="s">
        <v>245</v>
      </c>
      <c r="N428" s="238">
        <v>0.72</v>
      </c>
      <c r="O428" s="170">
        <v>0.21</v>
      </c>
      <c r="P428" s="166">
        <f t="shared" si="14"/>
        <v>0.21000000000000002</v>
      </c>
    </row>
    <row r="429" spans="1:16" ht="15" customHeight="1" x14ac:dyDescent="0.25">
      <c r="A429" s="237"/>
      <c r="B429" s="239"/>
      <c r="C429" s="177"/>
      <c r="D429" s="237"/>
      <c r="E429" s="239"/>
      <c r="F429" s="177"/>
      <c r="G429" s="237"/>
      <c r="H429" s="239"/>
      <c r="I429" s="177"/>
      <c r="J429" s="237"/>
      <c r="K429" s="239"/>
      <c r="L429" s="177"/>
      <c r="M429" s="237"/>
      <c r="N429" s="239"/>
      <c r="O429" s="177"/>
      <c r="P429" s="166">
        <f t="shared" si="14"/>
        <v>0</v>
      </c>
    </row>
    <row r="430" spans="1:16" ht="15.75" x14ac:dyDescent="0.25">
      <c r="A430" s="236" t="s">
        <v>1504</v>
      </c>
      <c r="B430" s="238">
        <v>0</v>
      </c>
      <c r="C430" s="170">
        <v>0.18</v>
      </c>
      <c r="D430" s="236" t="s">
        <v>1503</v>
      </c>
      <c r="E430" s="238">
        <v>0</v>
      </c>
      <c r="F430" s="170">
        <v>0.24</v>
      </c>
      <c r="G430" s="236" t="s">
        <v>974</v>
      </c>
      <c r="H430" s="238">
        <v>0</v>
      </c>
      <c r="I430" s="170">
        <v>0.25</v>
      </c>
      <c r="J430" s="236" t="s">
        <v>609</v>
      </c>
      <c r="K430" s="238">
        <v>0.72</v>
      </c>
      <c r="L430" s="170">
        <v>7.0000000000000007E-2</v>
      </c>
      <c r="M430" s="236" t="s">
        <v>244</v>
      </c>
      <c r="N430" s="238">
        <v>0.72</v>
      </c>
      <c r="O430" s="170">
        <v>0.23</v>
      </c>
      <c r="P430" s="166">
        <f t="shared" si="14"/>
        <v>0.19400000000000001</v>
      </c>
    </row>
    <row r="431" spans="1:16" ht="15" customHeight="1" x14ac:dyDescent="0.25">
      <c r="A431" s="237"/>
      <c r="B431" s="239"/>
      <c r="C431" s="177"/>
      <c r="D431" s="237"/>
      <c r="E431" s="239"/>
      <c r="F431" s="177"/>
      <c r="G431" s="237"/>
      <c r="H431" s="239"/>
      <c r="I431" s="177"/>
      <c r="J431" s="237"/>
      <c r="K431" s="239"/>
      <c r="L431" s="177"/>
      <c r="M431" s="237"/>
      <c r="N431" s="239"/>
      <c r="O431" s="177"/>
      <c r="P431" s="166">
        <f t="shared" si="14"/>
        <v>0</v>
      </c>
    </row>
    <row r="432" spans="1:16" ht="15.75" x14ac:dyDescent="0.25">
      <c r="A432" s="236" t="s">
        <v>1502</v>
      </c>
      <c r="B432" s="238">
        <v>0</v>
      </c>
      <c r="C432" s="170">
        <v>0.21</v>
      </c>
      <c r="D432" s="236" t="s">
        <v>1501</v>
      </c>
      <c r="E432" s="238">
        <v>0</v>
      </c>
      <c r="F432" s="170">
        <v>0.23</v>
      </c>
      <c r="G432" s="236" t="s">
        <v>973</v>
      </c>
      <c r="H432" s="238">
        <v>0</v>
      </c>
      <c r="I432" s="170">
        <v>0.24</v>
      </c>
      <c r="J432" s="236" t="s">
        <v>608</v>
      </c>
      <c r="K432" s="238">
        <v>0.72</v>
      </c>
      <c r="L432" s="170">
        <v>0.22</v>
      </c>
      <c r="M432" s="236" t="s">
        <v>243</v>
      </c>
      <c r="N432" s="238">
        <v>0.72</v>
      </c>
      <c r="O432" s="170">
        <v>0.26</v>
      </c>
      <c r="P432" s="166">
        <f t="shared" si="14"/>
        <v>0.23199999999999998</v>
      </c>
    </row>
    <row r="433" spans="1:16" ht="15" customHeight="1" x14ac:dyDescent="0.25">
      <c r="A433" s="237"/>
      <c r="B433" s="239"/>
      <c r="C433" s="177"/>
      <c r="D433" s="237"/>
      <c r="E433" s="239"/>
      <c r="F433" s="177"/>
      <c r="G433" s="237"/>
      <c r="H433" s="239"/>
      <c r="I433" s="177"/>
      <c r="J433" s="237"/>
      <c r="K433" s="239"/>
      <c r="L433" s="177"/>
      <c r="M433" s="237"/>
      <c r="N433" s="239"/>
      <c r="O433" s="177"/>
      <c r="P433" s="166">
        <f t="shared" si="14"/>
        <v>0</v>
      </c>
    </row>
    <row r="434" spans="1:16" ht="15.75" x14ac:dyDescent="0.25">
      <c r="A434" s="236" t="s">
        <v>1500</v>
      </c>
      <c r="B434" s="238">
        <v>0</v>
      </c>
      <c r="C434" s="170">
        <v>0.22</v>
      </c>
      <c r="D434" s="236" t="s">
        <v>1499</v>
      </c>
      <c r="E434" s="238">
        <v>0</v>
      </c>
      <c r="F434" s="170">
        <v>0.24</v>
      </c>
      <c r="G434" s="236" t="s">
        <v>972</v>
      </c>
      <c r="H434" s="238">
        <v>0</v>
      </c>
      <c r="I434" s="170">
        <v>0.23</v>
      </c>
      <c r="J434" s="236" t="s">
        <v>607</v>
      </c>
      <c r="K434" s="238">
        <v>0.72</v>
      </c>
      <c r="L434" s="170">
        <v>0.23</v>
      </c>
      <c r="M434" s="236" t="s">
        <v>242</v>
      </c>
      <c r="N434" s="238">
        <v>0.72</v>
      </c>
      <c r="O434" s="170">
        <v>0.28000000000000003</v>
      </c>
      <c r="P434" s="166">
        <f t="shared" si="14"/>
        <v>0.24</v>
      </c>
    </row>
    <row r="435" spans="1:16" ht="15" customHeight="1" x14ac:dyDescent="0.25">
      <c r="A435" s="237"/>
      <c r="B435" s="239"/>
      <c r="C435" s="177"/>
      <c r="D435" s="237"/>
      <c r="E435" s="239"/>
      <c r="F435" s="177"/>
      <c r="G435" s="237"/>
      <c r="H435" s="239"/>
      <c r="I435" s="177"/>
      <c r="J435" s="237"/>
      <c r="K435" s="239"/>
      <c r="L435" s="177"/>
      <c r="M435" s="237"/>
      <c r="N435" s="239"/>
      <c r="O435" s="177"/>
      <c r="P435" s="166">
        <f t="shared" si="14"/>
        <v>0</v>
      </c>
    </row>
    <row r="436" spans="1:16" ht="15.75" x14ac:dyDescent="0.25">
      <c r="A436" s="236" t="s">
        <v>1498</v>
      </c>
      <c r="B436" s="238">
        <v>0</v>
      </c>
      <c r="C436" s="170">
        <v>0.23</v>
      </c>
      <c r="D436" s="236" t="s">
        <v>1497</v>
      </c>
      <c r="E436" s="238">
        <v>0</v>
      </c>
      <c r="F436" s="170">
        <v>0.24</v>
      </c>
      <c r="G436" s="236" t="s">
        <v>971</v>
      </c>
      <c r="H436" s="238">
        <v>0</v>
      </c>
      <c r="I436" s="170">
        <v>0.23</v>
      </c>
      <c r="J436" s="236" t="s">
        <v>606</v>
      </c>
      <c r="K436" s="238">
        <v>0.72</v>
      </c>
      <c r="L436" s="170">
        <v>0.24</v>
      </c>
      <c r="M436" s="236" t="s">
        <v>241</v>
      </c>
      <c r="N436" s="238">
        <v>0.72</v>
      </c>
      <c r="O436" s="170">
        <v>0.28999999999999998</v>
      </c>
      <c r="P436" s="166">
        <f t="shared" si="14"/>
        <v>0.246</v>
      </c>
    </row>
    <row r="437" spans="1:16" ht="15" customHeight="1" x14ac:dyDescent="0.25">
      <c r="A437" s="237"/>
      <c r="B437" s="239"/>
      <c r="C437" s="177"/>
      <c r="D437" s="237"/>
      <c r="E437" s="239"/>
      <c r="F437" s="177"/>
      <c r="G437" s="237"/>
      <c r="H437" s="239"/>
      <c r="I437" s="177"/>
      <c r="J437" s="237"/>
      <c r="K437" s="239"/>
      <c r="L437" s="177"/>
      <c r="M437" s="237"/>
      <c r="N437" s="239"/>
      <c r="O437" s="177"/>
      <c r="P437" s="166">
        <f t="shared" si="14"/>
        <v>0</v>
      </c>
    </row>
    <row r="438" spans="1:16" ht="15.75" x14ac:dyDescent="0.25">
      <c r="A438" s="236" t="s">
        <v>1496</v>
      </c>
      <c r="B438" s="238">
        <v>0</v>
      </c>
      <c r="C438" s="170">
        <v>0.21</v>
      </c>
      <c r="D438" s="236" t="s">
        <v>1495</v>
      </c>
      <c r="E438" s="238">
        <v>0</v>
      </c>
      <c r="F438" s="170">
        <v>0.25</v>
      </c>
      <c r="G438" s="236" t="s">
        <v>970</v>
      </c>
      <c r="H438" s="238">
        <v>0</v>
      </c>
      <c r="I438" s="170">
        <v>0.23</v>
      </c>
      <c r="J438" s="236" t="s">
        <v>605</v>
      </c>
      <c r="K438" s="238">
        <v>0.72</v>
      </c>
      <c r="L438" s="170">
        <v>0.22</v>
      </c>
      <c r="M438" s="236" t="s">
        <v>240</v>
      </c>
      <c r="N438" s="238">
        <v>0.72</v>
      </c>
      <c r="O438" s="170">
        <v>0.2</v>
      </c>
      <c r="P438" s="166">
        <f t="shared" si="14"/>
        <v>0.22199999999999998</v>
      </c>
    </row>
    <row r="439" spans="1:16" ht="15" customHeight="1" x14ac:dyDescent="0.25">
      <c r="A439" s="237"/>
      <c r="B439" s="239"/>
      <c r="C439" s="177"/>
      <c r="D439" s="237"/>
      <c r="E439" s="239"/>
      <c r="F439" s="177"/>
      <c r="G439" s="237"/>
      <c r="H439" s="239"/>
      <c r="I439" s="177"/>
      <c r="J439" s="237"/>
      <c r="K439" s="239"/>
      <c r="L439" s="177"/>
      <c r="M439" s="237"/>
      <c r="N439" s="239"/>
      <c r="O439" s="177"/>
      <c r="P439" s="166">
        <f t="shared" si="14"/>
        <v>0</v>
      </c>
    </row>
    <row r="440" spans="1:16" ht="15.75" x14ac:dyDescent="0.25">
      <c r="A440" s="236" t="s">
        <v>1494</v>
      </c>
      <c r="B440" s="238">
        <v>0</v>
      </c>
      <c r="C440" s="170">
        <v>0.17</v>
      </c>
      <c r="D440" s="236" t="s">
        <v>1493</v>
      </c>
      <c r="E440" s="238">
        <v>0</v>
      </c>
      <c r="F440" s="170">
        <v>0.23</v>
      </c>
      <c r="G440" s="236" t="s">
        <v>969</v>
      </c>
      <c r="H440" s="238">
        <v>0</v>
      </c>
      <c r="I440" s="170">
        <v>0.23</v>
      </c>
      <c r="J440" s="236" t="s">
        <v>604</v>
      </c>
      <c r="K440" s="238">
        <v>0.72</v>
      </c>
      <c r="L440" s="170">
        <v>0.19</v>
      </c>
      <c r="M440" s="236" t="s">
        <v>239</v>
      </c>
      <c r="N440" s="238">
        <v>0.72</v>
      </c>
      <c r="O440" s="170">
        <v>0.24</v>
      </c>
      <c r="P440" s="166">
        <f t="shared" si="14"/>
        <v>0.21200000000000002</v>
      </c>
    </row>
    <row r="441" spans="1:16" ht="15" customHeight="1" x14ac:dyDescent="0.25">
      <c r="A441" s="237"/>
      <c r="B441" s="239"/>
      <c r="C441" s="177"/>
      <c r="D441" s="237"/>
      <c r="E441" s="239"/>
      <c r="F441" s="177"/>
      <c r="G441" s="237"/>
      <c r="H441" s="239"/>
      <c r="I441" s="177"/>
      <c r="J441" s="237"/>
      <c r="K441" s="239"/>
      <c r="L441" s="177"/>
      <c r="M441" s="237"/>
      <c r="N441" s="239"/>
      <c r="O441" s="177"/>
      <c r="P441" s="166">
        <f t="shared" si="14"/>
        <v>0</v>
      </c>
    </row>
    <row r="442" spans="1:16" ht="15.75" x14ac:dyDescent="0.25">
      <c r="A442" s="236" t="s">
        <v>1492</v>
      </c>
      <c r="B442" s="238">
        <v>0</v>
      </c>
      <c r="C442" s="170">
        <v>0.18</v>
      </c>
      <c r="D442" s="236" t="s">
        <v>1491</v>
      </c>
      <c r="E442" s="238">
        <v>0</v>
      </c>
      <c r="F442" s="170">
        <v>0.19</v>
      </c>
      <c r="G442" s="236" t="s">
        <v>968</v>
      </c>
      <c r="H442" s="238">
        <v>0</v>
      </c>
      <c r="I442" s="170">
        <v>0.22</v>
      </c>
      <c r="J442" s="236" t="s">
        <v>603</v>
      </c>
      <c r="K442" s="238">
        <v>0.72</v>
      </c>
      <c r="L442" s="170">
        <v>0.21</v>
      </c>
      <c r="M442" s="236" t="s">
        <v>238</v>
      </c>
      <c r="N442" s="238">
        <v>0.72</v>
      </c>
      <c r="O442" s="170">
        <v>0.22</v>
      </c>
      <c r="P442" s="166">
        <f t="shared" si="14"/>
        <v>0.20400000000000001</v>
      </c>
    </row>
    <row r="443" spans="1:16" ht="15" customHeight="1" x14ac:dyDescent="0.25">
      <c r="A443" s="237"/>
      <c r="B443" s="239"/>
      <c r="C443" s="177"/>
      <c r="D443" s="237"/>
      <c r="E443" s="239"/>
      <c r="F443" s="177"/>
      <c r="G443" s="237"/>
      <c r="H443" s="239"/>
      <c r="I443" s="177"/>
      <c r="J443" s="237"/>
      <c r="K443" s="239"/>
      <c r="L443" s="177"/>
      <c r="M443" s="237"/>
      <c r="N443" s="239"/>
      <c r="O443" s="177"/>
      <c r="P443" s="166">
        <f t="shared" si="14"/>
        <v>0</v>
      </c>
    </row>
    <row r="444" spans="1:16" ht="15.75" x14ac:dyDescent="0.25">
      <c r="A444" s="236" t="s">
        <v>1490</v>
      </c>
      <c r="B444" s="238">
        <v>0</v>
      </c>
      <c r="C444" s="170">
        <v>0.22</v>
      </c>
      <c r="D444" s="236" t="s">
        <v>1489</v>
      </c>
      <c r="E444" s="238">
        <v>0</v>
      </c>
      <c r="F444" s="170">
        <v>0.22</v>
      </c>
      <c r="G444" s="236" t="s">
        <v>967</v>
      </c>
      <c r="H444" s="238">
        <v>0</v>
      </c>
      <c r="I444" s="170">
        <v>0.25</v>
      </c>
      <c r="J444" s="236" t="s">
        <v>602</v>
      </c>
      <c r="K444" s="238">
        <v>0.72</v>
      </c>
      <c r="L444" s="170">
        <v>0.21</v>
      </c>
      <c r="M444" s="236" t="s">
        <v>237</v>
      </c>
      <c r="N444" s="238">
        <v>0.72</v>
      </c>
      <c r="O444" s="170">
        <v>0.25</v>
      </c>
      <c r="P444" s="166">
        <f t="shared" si="14"/>
        <v>0.22999999999999998</v>
      </c>
    </row>
    <row r="445" spans="1:16" ht="15" customHeight="1" x14ac:dyDescent="0.25">
      <c r="A445" s="237"/>
      <c r="B445" s="239"/>
      <c r="C445" s="177"/>
      <c r="D445" s="237"/>
      <c r="E445" s="239"/>
      <c r="F445" s="177"/>
      <c r="G445" s="237"/>
      <c r="H445" s="239"/>
      <c r="I445" s="177"/>
      <c r="J445" s="237"/>
      <c r="K445" s="239"/>
      <c r="L445" s="177"/>
      <c r="M445" s="237"/>
      <c r="N445" s="239"/>
      <c r="O445" s="177"/>
      <c r="P445" s="166">
        <f t="shared" si="14"/>
        <v>0</v>
      </c>
    </row>
    <row r="446" spans="1:16" ht="15.75" x14ac:dyDescent="0.25">
      <c r="A446" s="236" t="s">
        <v>1488</v>
      </c>
      <c r="B446" s="238">
        <v>0</v>
      </c>
      <c r="C446" s="170">
        <v>0.22</v>
      </c>
      <c r="D446" s="236" t="s">
        <v>1487</v>
      </c>
      <c r="E446" s="238">
        <v>0</v>
      </c>
      <c r="F446" s="170">
        <v>0.19</v>
      </c>
      <c r="G446" s="236" t="s">
        <v>966</v>
      </c>
      <c r="H446" s="238">
        <v>0</v>
      </c>
      <c r="I446" s="170">
        <v>0.24</v>
      </c>
      <c r="J446" s="236" t="s">
        <v>601</v>
      </c>
      <c r="K446" s="238">
        <v>0.71</v>
      </c>
      <c r="L446" s="170">
        <v>0.23</v>
      </c>
      <c r="M446" s="236" t="s">
        <v>236</v>
      </c>
      <c r="N446" s="238">
        <v>0.71</v>
      </c>
      <c r="O446" s="170">
        <v>0.22</v>
      </c>
      <c r="P446" s="166">
        <f t="shared" si="14"/>
        <v>0.22000000000000003</v>
      </c>
    </row>
    <row r="447" spans="1:16" ht="15" customHeight="1" x14ac:dyDescent="0.25">
      <c r="A447" s="237"/>
      <c r="B447" s="239"/>
      <c r="C447" s="177"/>
      <c r="D447" s="237"/>
      <c r="E447" s="239"/>
      <c r="F447" s="177"/>
      <c r="G447" s="237"/>
      <c r="H447" s="239"/>
      <c r="I447" s="177"/>
      <c r="J447" s="237"/>
      <c r="K447" s="239"/>
      <c r="L447" s="177"/>
      <c r="M447" s="237"/>
      <c r="N447" s="239"/>
      <c r="O447" s="177"/>
      <c r="P447" s="166">
        <f t="shared" si="14"/>
        <v>0</v>
      </c>
    </row>
    <row r="448" spans="1:16" ht="15.75" x14ac:dyDescent="0.25">
      <c r="A448" s="236" t="s">
        <v>1486</v>
      </c>
      <c r="B448" s="238">
        <v>0</v>
      </c>
      <c r="C448" s="170">
        <v>0.22</v>
      </c>
      <c r="D448" s="236" t="s">
        <v>1485</v>
      </c>
      <c r="E448" s="238">
        <v>0</v>
      </c>
      <c r="F448" s="170">
        <v>0.22</v>
      </c>
      <c r="G448" s="236" t="s">
        <v>965</v>
      </c>
      <c r="H448" s="238">
        <v>0</v>
      </c>
      <c r="I448" s="170">
        <v>0.22</v>
      </c>
      <c r="J448" s="236" t="s">
        <v>600</v>
      </c>
      <c r="K448" s="238">
        <v>0.71</v>
      </c>
      <c r="L448" s="170">
        <v>0.21</v>
      </c>
      <c r="M448" s="236" t="s">
        <v>235</v>
      </c>
      <c r="N448" s="238">
        <v>0.71</v>
      </c>
      <c r="O448" s="170">
        <v>0.26</v>
      </c>
      <c r="P448" s="166">
        <f t="shared" si="14"/>
        <v>0.22599999999999998</v>
      </c>
    </row>
    <row r="449" spans="1:17" ht="15" customHeight="1" x14ac:dyDescent="0.25">
      <c r="A449" s="237"/>
      <c r="B449" s="239"/>
      <c r="C449" s="177"/>
      <c r="D449" s="237"/>
      <c r="E449" s="239"/>
      <c r="F449" s="177"/>
      <c r="G449" s="237"/>
      <c r="H449" s="239"/>
      <c r="I449" s="177"/>
      <c r="J449" s="237"/>
      <c r="K449" s="239"/>
      <c r="L449" s="177"/>
      <c r="M449" s="237"/>
      <c r="N449" s="239"/>
      <c r="O449" s="177"/>
      <c r="P449" s="166">
        <f t="shared" si="14"/>
        <v>0</v>
      </c>
    </row>
    <row r="450" spans="1:17" ht="15.75" x14ac:dyDescent="0.25">
      <c r="A450" s="236" t="s">
        <v>1484</v>
      </c>
      <c r="B450" s="238">
        <v>0</v>
      </c>
      <c r="C450" s="170">
        <v>0.2</v>
      </c>
      <c r="D450" s="236" t="s">
        <v>1483</v>
      </c>
      <c r="E450" s="238">
        <v>0</v>
      </c>
      <c r="F450" s="170">
        <v>0.15</v>
      </c>
      <c r="G450" s="236" t="s">
        <v>964</v>
      </c>
      <c r="H450" s="238">
        <v>0</v>
      </c>
      <c r="I450" s="170">
        <v>0.22</v>
      </c>
      <c r="J450" s="236" t="s">
        <v>599</v>
      </c>
      <c r="K450" s="238">
        <v>0.71</v>
      </c>
      <c r="L450" s="170">
        <v>0.19</v>
      </c>
      <c r="M450" s="236" t="s">
        <v>234</v>
      </c>
      <c r="N450" s="238">
        <v>0.71</v>
      </c>
      <c r="O450" s="170">
        <v>0.25</v>
      </c>
      <c r="P450" s="166">
        <f t="shared" si="14"/>
        <v>0.20200000000000001</v>
      </c>
    </row>
    <row r="451" spans="1:17" ht="15" customHeight="1" x14ac:dyDescent="0.25">
      <c r="A451" s="237"/>
      <c r="B451" s="239"/>
      <c r="C451" s="177"/>
      <c r="D451" s="237"/>
      <c r="E451" s="239"/>
      <c r="F451" s="177"/>
      <c r="G451" s="237"/>
      <c r="H451" s="239"/>
      <c r="I451" s="177"/>
      <c r="J451" s="237"/>
      <c r="K451" s="239"/>
      <c r="L451" s="177"/>
      <c r="M451" s="237"/>
      <c r="N451" s="239"/>
      <c r="O451" s="177"/>
      <c r="P451" s="166">
        <f t="shared" si="14"/>
        <v>0</v>
      </c>
    </row>
    <row r="452" spans="1:17" ht="15" customHeight="1" x14ac:dyDescent="0.25">
      <c r="A452" s="175"/>
      <c r="B452" s="174"/>
      <c r="C452" s="179"/>
      <c r="D452" s="175"/>
      <c r="E452" s="174"/>
      <c r="F452" s="179"/>
      <c r="G452" s="175"/>
      <c r="H452" s="174"/>
      <c r="I452" s="179"/>
      <c r="J452" s="175"/>
      <c r="K452" s="174"/>
      <c r="L452" s="179"/>
      <c r="M452" s="175"/>
      <c r="N452" s="174"/>
      <c r="O452" s="179"/>
      <c r="P452" s="166"/>
      <c r="Q452" s="166">
        <f>SUM(P390:P451)</f>
        <v>6.8659999999999979</v>
      </c>
    </row>
    <row r="453" spans="1:17" ht="15.75" x14ac:dyDescent="0.25">
      <c r="A453" s="236" t="s">
        <v>1482</v>
      </c>
      <c r="B453" s="238">
        <v>0</v>
      </c>
      <c r="C453" s="170">
        <v>0.23</v>
      </c>
      <c r="D453" s="236" t="s">
        <v>1481</v>
      </c>
      <c r="E453" s="238">
        <v>0</v>
      </c>
      <c r="F453" s="170">
        <v>0.26</v>
      </c>
      <c r="G453" s="236" t="s">
        <v>963</v>
      </c>
      <c r="H453" s="238">
        <v>0</v>
      </c>
      <c r="I453" s="170">
        <v>0.21</v>
      </c>
      <c r="J453" s="236" t="s">
        <v>598</v>
      </c>
      <c r="K453" s="238">
        <v>0.71</v>
      </c>
      <c r="L453" s="170">
        <v>0.21</v>
      </c>
      <c r="M453" s="236" t="s">
        <v>233</v>
      </c>
      <c r="N453" s="238">
        <v>0.71</v>
      </c>
      <c r="O453" s="170">
        <v>0.24</v>
      </c>
      <c r="P453" s="166">
        <f t="shared" ref="P453:P484" si="15">(C453+F453+I453+L453+O453)/5</f>
        <v>0.22999999999999998</v>
      </c>
    </row>
    <row r="454" spans="1:17" ht="15" customHeight="1" x14ac:dyDescent="0.25">
      <c r="A454" s="237"/>
      <c r="B454" s="239"/>
      <c r="C454" s="177"/>
      <c r="D454" s="237"/>
      <c r="E454" s="239"/>
      <c r="F454" s="177"/>
      <c r="G454" s="237"/>
      <c r="H454" s="239"/>
      <c r="I454" s="177"/>
      <c r="J454" s="237"/>
      <c r="K454" s="239"/>
      <c r="L454" s="177"/>
      <c r="M454" s="237"/>
      <c r="N454" s="239"/>
      <c r="O454" s="177"/>
      <c r="P454" s="166">
        <f t="shared" si="15"/>
        <v>0</v>
      </c>
    </row>
    <row r="455" spans="1:17" ht="15.75" x14ac:dyDescent="0.25">
      <c r="A455" s="236" t="s">
        <v>1480</v>
      </c>
      <c r="B455" s="238">
        <v>0</v>
      </c>
      <c r="C455" s="170">
        <v>0.21</v>
      </c>
      <c r="D455" s="236" t="s">
        <v>1479</v>
      </c>
      <c r="E455" s="238">
        <v>0</v>
      </c>
      <c r="F455" s="170">
        <v>0.28000000000000003</v>
      </c>
      <c r="G455" s="236" t="s">
        <v>962</v>
      </c>
      <c r="H455" s="238">
        <v>0</v>
      </c>
      <c r="I455" s="170">
        <v>0.22</v>
      </c>
      <c r="J455" s="236" t="s">
        <v>597</v>
      </c>
      <c r="K455" s="238">
        <v>0.71</v>
      </c>
      <c r="L455" s="170">
        <v>0.21</v>
      </c>
      <c r="M455" s="236" t="s">
        <v>232</v>
      </c>
      <c r="N455" s="238">
        <v>0.71</v>
      </c>
      <c r="O455" s="170">
        <v>0.11</v>
      </c>
      <c r="P455" s="166">
        <f t="shared" si="15"/>
        <v>0.20600000000000002</v>
      </c>
    </row>
    <row r="456" spans="1:17" ht="15" customHeight="1" x14ac:dyDescent="0.25">
      <c r="A456" s="237"/>
      <c r="B456" s="239"/>
      <c r="C456" s="177"/>
      <c r="D456" s="237"/>
      <c r="E456" s="239"/>
      <c r="F456" s="177"/>
      <c r="G456" s="237"/>
      <c r="H456" s="239"/>
      <c r="I456" s="177"/>
      <c r="J456" s="237"/>
      <c r="K456" s="239"/>
      <c r="L456" s="177"/>
      <c r="M456" s="237"/>
      <c r="N456" s="239"/>
      <c r="O456" s="177"/>
      <c r="P456" s="166">
        <f t="shared" si="15"/>
        <v>0</v>
      </c>
    </row>
    <row r="457" spans="1:17" ht="15.75" x14ac:dyDescent="0.25">
      <c r="A457" s="236" t="s">
        <v>1478</v>
      </c>
      <c r="B457" s="238">
        <v>0</v>
      </c>
      <c r="C457" s="170">
        <v>0.25</v>
      </c>
      <c r="D457" s="236" t="s">
        <v>1477</v>
      </c>
      <c r="E457" s="238">
        <v>0</v>
      </c>
      <c r="F457" s="170">
        <v>0.26</v>
      </c>
      <c r="G457" s="236" t="s">
        <v>961</v>
      </c>
      <c r="H457" s="238">
        <v>0</v>
      </c>
      <c r="I457" s="170">
        <v>0.2</v>
      </c>
      <c r="J457" s="236" t="s">
        <v>596</v>
      </c>
      <c r="K457" s="238">
        <v>0.71</v>
      </c>
      <c r="L457" s="170">
        <v>0.19</v>
      </c>
      <c r="M457" s="236" t="s">
        <v>231</v>
      </c>
      <c r="N457" s="238">
        <v>0.71</v>
      </c>
      <c r="O457" s="170">
        <v>0.15</v>
      </c>
      <c r="P457" s="166">
        <f t="shared" si="15"/>
        <v>0.20999999999999996</v>
      </c>
    </row>
    <row r="458" spans="1:17" ht="15" customHeight="1" x14ac:dyDescent="0.25">
      <c r="A458" s="237"/>
      <c r="B458" s="239"/>
      <c r="C458" s="177"/>
      <c r="D458" s="237"/>
      <c r="E458" s="239"/>
      <c r="F458" s="177"/>
      <c r="G458" s="237"/>
      <c r="H458" s="239"/>
      <c r="I458" s="177"/>
      <c r="J458" s="237"/>
      <c r="K458" s="239"/>
      <c r="L458" s="177"/>
      <c r="M458" s="237"/>
      <c r="N458" s="239"/>
      <c r="O458" s="177"/>
      <c r="P458" s="166">
        <f t="shared" si="15"/>
        <v>0</v>
      </c>
    </row>
    <row r="459" spans="1:17" ht="15.75" x14ac:dyDescent="0.25">
      <c r="A459" s="236" t="s">
        <v>1476</v>
      </c>
      <c r="B459" s="238">
        <v>0</v>
      </c>
      <c r="C459" s="170">
        <v>0.23</v>
      </c>
      <c r="D459" s="236" t="s">
        <v>1475</v>
      </c>
      <c r="E459" s="238">
        <v>0</v>
      </c>
      <c r="F459" s="170">
        <v>0.26</v>
      </c>
      <c r="G459" s="236" t="s">
        <v>960</v>
      </c>
      <c r="H459" s="238">
        <v>0</v>
      </c>
      <c r="I459" s="170">
        <v>0.2</v>
      </c>
      <c r="J459" s="236" t="s">
        <v>595</v>
      </c>
      <c r="K459" s="238">
        <v>0.71</v>
      </c>
      <c r="L459" s="170">
        <v>0.22</v>
      </c>
      <c r="M459" s="236" t="s">
        <v>230</v>
      </c>
      <c r="N459" s="238">
        <v>0.71</v>
      </c>
      <c r="O459" s="170">
        <v>0.24</v>
      </c>
      <c r="P459" s="166">
        <f t="shared" si="15"/>
        <v>0.22999999999999998</v>
      </c>
    </row>
    <row r="460" spans="1:17" ht="15" customHeight="1" x14ac:dyDescent="0.25">
      <c r="A460" s="237"/>
      <c r="B460" s="239"/>
      <c r="C460" s="177"/>
      <c r="D460" s="237"/>
      <c r="E460" s="239"/>
      <c r="F460" s="177"/>
      <c r="G460" s="237"/>
      <c r="H460" s="239"/>
      <c r="I460" s="177"/>
      <c r="J460" s="237"/>
      <c r="K460" s="239"/>
      <c r="L460" s="177"/>
      <c r="M460" s="237"/>
      <c r="N460" s="239"/>
      <c r="O460" s="177"/>
      <c r="P460" s="166">
        <f t="shared" si="15"/>
        <v>0</v>
      </c>
    </row>
    <row r="461" spans="1:17" ht="15.75" x14ac:dyDescent="0.25">
      <c r="A461" s="236" t="s">
        <v>1474</v>
      </c>
      <c r="B461" s="238">
        <v>0</v>
      </c>
      <c r="C461" s="170">
        <v>0.22</v>
      </c>
      <c r="D461" s="236" t="s">
        <v>1473</v>
      </c>
      <c r="E461" s="238">
        <v>0</v>
      </c>
      <c r="F461" s="170">
        <v>0.24</v>
      </c>
      <c r="G461" s="236" t="s">
        <v>959</v>
      </c>
      <c r="H461" s="238">
        <v>0</v>
      </c>
      <c r="I461" s="170">
        <v>0.23</v>
      </c>
      <c r="J461" s="236" t="s">
        <v>594</v>
      </c>
      <c r="K461" s="238">
        <v>0.71</v>
      </c>
      <c r="L461" s="170">
        <v>0.23</v>
      </c>
      <c r="M461" s="236" t="s">
        <v>229</v>
      </c>
      <c r="N461" s="238">
        <v>0.71</v>
      </c>
      <c r="O461" s="170">
        <v>0.25</v>
      </c>
      <c r="P461" s="166">
        <f t="shared" si="15"/>
        <v>0.23399999999999999</v>
      </c>
    </row>
    <row r="462" spans="1:17" ht="15" customHeight="1" x14ac:dyDescent="0.25">
      <c r="A462" s="237"/>
      <c r="B462" s="239"/>
      <c r="C462" s="177"/>
      <c r="D462" s="237"/>
      <c r="E462" s="239"/>
      <c r="F462" s="177"/>
      <c r="G462" s="237"/>
      <c r="H462" s="239"/>
      <c r="I462" s="177"/>
      <c r="J462" s="237"/>
      <c r="K462" s="239"/>
      <c r="L462" s="177"/>
      <c r="M462" s="237"/>
      <c r="N462" s="239"/>
      <c r="O462" s="177"/>
      <c r="P462" s="166">
        <f t="shared" si="15"/>
        <v>0</v>
      </c>
    </row>
    <row r="463" spans="1:17" ht="15.75" x14ac:dyDescent="0.25">
      <c r="A463" s="236" t="s">
        <v>1472</v>
      </c>
      <c r="B463" s="238">
        <v>0</v>
      </c>
      <c r="C463" s="170">
        <v>0.22</v>
      </c>
      <c r="D463" s="236" t="s">
        <v>1471</v>
      </c>
      <c r="E463" s="238">
        <v>0</v>
      </c>
      <c r="F463" s="170">
        <v>0.24</v>
      </c>
      <c r="G463" s="236" t="s">
        <v>958</v>
      </c>
      <c r="H463" s="238">
        <v>0</v>
      </c>
      <c r="I463" s="170">
        <v>0.25</v>
      </c>
      <c r="J463" s="236" t="s">
        <v>593</v>
      </c>
      <c r="K463" s="238">
        <v>0.71</v>
      </c>
      <c r="L463" s="170">
        <v>0.22</v>
      </c>
      <c r="M463" s="236" t="s">
        <v>228</v>
      </c>
      <c r="N463" s="238">
        <v>0.71</v>
      </c>
      <c r="O463" s="170">
        <v>0.22</v>
      </c>
      <c r="P463" s="166">
        <f t="shared" si="15"/>
        <v>0.22999999999999998</v>
      </c>
    </row>
    <row r="464" spans="1:17" ht="15" customHeight="1" x14ac:dyDescent="0.25">
      <c r="A464" s="237"/>
      <c r="B464" s="239"/>
      <c r="C464" s="177"/>
      <c r="D464" s="237"/>
      <c r="E464" s="239"/>
      <c r="F464" s="177"/>
      <c r="G464" s="237"/>
      <c r="H464" s="239"/>
      <c r="I464" s="177"/>
      <c r="J464" s="237"/>
      <c r="K464" s="239"/>
      <c r="L464" s="177"/>
      <c r="M464" s="237"/>
      <c r="N464" s="239"/>
      <c r="O464" s="177"/>
      <c r="P464" s="166">
        <f t="shared" si="15"/>
        <v>0</v>
      </c>
    </row>
    <row r="465" spans="1:16" ht="15.75" x14ac:dyDescent="0.25">
      <c r="A465" s="236" t="s">
        <v>1470</v>
      </c>
      <c r="B465" s="238">
        <v>0</v>
      </c>
      <c r="C465" s="170">
        <v>0.22</v>
      </c>
      <c r="D465" s="236" t="s">
        <v>1469</v>
      </c>
      <c r="E465" s="238">
        <v>0</v>
      </c>
      <c r="F465" s="170">
        <v>0.23</v>
      </c>
      <c r="G465" s="236" t="s">
        <v>957</v>
      </c>
      <c r="H465" s="238">
        <v>0</v>
      </c>
      <c r="I465" s="170">
        <v>0.26</v>
      </c>
      <c r="J465" s="236" t="s">
        <v>592</v>
      </c>
      <c r="K465" s="238">
        <v>0.71</v>
      </c>
      <c r="L465" s="170">
        <v>0.22</v>
      </c>
      <c r="M465" s="236" t="s">
        <v>227</v>
      </c>
      <c r="N465" s="238">
        <v>0.71</v>
      </c>
      <c r="O465" s="170">
        <v>0.21</v>
      </c>
      <c r="P465" s="166">
        <f t="shared" si="15"/>
        <v>0.22799999999999998</v>
      </c>
    </row>
    <row r="466" spans="1:16" ht="15" customHeight="1" x14ac:dyDescent="0.25">
      <c r="A466" s="237"/>
      <c r="B466" s="239"/>
      <c r="C466" s="177"/>
      <c r="D466" s="237"/>
      <c r="E466" s="239"/>
      <c r="F466" s="177"/>
      <c r="G466" s="237"/>
      <c r="H466" s="239"/>
      <c r="I466" s="177"/>
      <c r="J466" s="237"/>
      <c r="K466" s="239"/>
      <c r="L466" s="177"/>
      <c r="M466" s="237"/>
      <c r="N466" s="239"/>
      <c r="O466" s="177"/>
      <c r="P466" s="166">
        <f t="shared" si="15"/>
        <v>0</v>
      </c>
    </row>
    <row r="467" spans="1:16" ht="15.75" x14ac:dyDescent="0.25">
      <c r="A467" s="236" t="s">
        <v>1468</v>
      </c>
      <c r="B467" s="238">
        <v>0</v>
      </c>
      <c r="C467" s="170">
        <v>0.21</v>
      </c>
      <c r="D467" s="236" t="s">
        <v>1467</v>
      </c>
      <c r="E467" s="238">
        <v>0</v>
      </c>
      <c r="F467" s="170">
        <v>0.22</v>
      </c>
      <c r="G467" s="236" t="s">
        <v>956</v>
      </c>
      <c r="H467" s="238">
        <v>0</v>
      </c>
      <c r="I467" s="170">
        <v>0.26</v>
      </c>
      <c r="J467" s="236" t="s">
        <v>591</v>
      </c>
      <c r="K467" s="238">
        <v>0.71</v>
      </c>
      <c r="L467" s="170">
        <v>0.22</v>
      </c>
      <c r="M467" s="236" t="s">
        <v>226</v>
      </c>
      <c r="N467" s="238">
        <v>0.71</v>
      </c>
      <c r="O467" s="170">
        <v>0.21</v>
      </c>
      <c r="P467" s="166">
        <f t="shared" si="15"/>
        <v>0.22399999999999998</v>
      </c>
    </row>
    <row r="468" spans="1:16" ht="15" customHeight="1" x14ac:dyDescent="0.25">
      <c r="A468" s="237"/>
      <c r="B468" s="239"/>
      <c r="C468" s="177"/>
      <c r="D468" s="237"/>
      <c r="E468" s="239"/>
      <c r="F468" s="177"/>
      <c r="G468" s="237"/>
      <c r="H468" s="239"/>
      <c r="I468" s="177"/>
      <c r="J468" s="237"/>
      <c r="K468" s="239"/>
      <c r="L468" s="177"/>
      <c r="M468" s="237"/>
      <c r="N468" s="239"/>
      <c r="O468" s="177"/>
      <c r="P468" s="166">
        <f t="shared" si="15"/>
        <v>0</v>
      </c>
    </row>
    <row r="469" spans="1:16" ht="15.75" x14ac:dyDescent="0.25">
      <c r="A469" s="236" t="s">
        <v>1466</v>
      </c>
      <c r="B469" s="238">
        <v>0</v>
      </c>
      <c r="C469" s="170">
        <v>0.22</v>
      </c>
      <c r="D469" s="236" t="s">
        <v>1465</v>
      </c>
      <c r="E469" s="238">
        <v>0</v>
      </c>
      <c r="F469" s="170">
        <v>0.21</v>
      </c>
      <c r="G469" s="236" t="s">
        <v>955</v>
      </c>
      <c r="H469" s="238">
        <v>0</v>
      </c>
      <c r="I469" s="170">
        <v>0.26</v>
      </c>
      <c r="J469" s="236" t="s">
        <v>590</v>
      </c>
      <c r="K469" s="238">
        <v>0.71</v>
      </c>
      <c r="L469" s="170">
        <v>0.21</v>
      </c>
      <c r="M469" s="236" t="s">
        <v>225</v>
      </c>
      <c r="N469" s="238">
        <v>0.71</v>
      </c>
      <c r="O469" s="170">
        <v>0.22</v>
      </c>
      <c r="P469" s="166">
        <f t="shared" si="15"/>
        <v>0.22399999999999998</v>
      </c>
    </row>
    <row r="470" spans="1:16" ht="15" customHeight="1" x14ac:dyDescent="0.25">
      <c r="A470" s="237"/>
      <c r="B470" s="239"/>
      <c r="C470" s="177"/>
      <c r="D470" s="237"/>
      <c r="E470" s="239"/>
      <c r="F470" s="177"/>
      <c r="G470" s="237"/>
      <c r="H470" s="239"/>
      <c r="I470" s="177"/>
      <c r="J470" s="237"/>
      <c r="K470" s="239"/>
      <c r="L470" s="177"/>
      <c r="M470" s="237"/>
      <c r="N470" s="239"/>
      <c r="O470" s="177"/>
      <c r="P470" s="166">
        <f t="shared" si="15"/>
        <v>0</v>
      </c>
    </row>
    <row r="471" spans="1:16" ht="15.75" x14ac:dyDescent="0.25">
      <c r="A471" s="236" t="s">
        <v>1464</v>
      </c>
      <c r="B471" s="238">
        <v>0</v>
      </c>
      <c r="C471" s="170">
        <v>0.22</v>
      </c>
      <c r="D471" s="236" t="s">
        <v>1463</v>
      </c>
      <c r="E471" s="238">
        <v>0</v>
      </c>
      <c r="F471" s="170">
        <v>0.2</v>
      </c>
      <c r="G471" s="236" t="s">
        <v>954</v>
      </c>
      <c r="H471" s="238">
        <v>0</v>
      </c>
      <c r="I471" s="170">
        <v>0.26</v>
      </c>
      <c r="J471" s="236" t="s">
        <v>589</v>
      </c>
      <c r="K471" s="238">
        <v>0.71</v>
      </c>
      <c r="L471" s="170">
        <v>0.21</v>
      </c>
      <c r="M471" s="236" t="s">
        <v>224</v>
      </c>
      <c r="N471" s="238">
        <v>0.71</v>
      </c>
      <c r="O471" s="170">
        <v>0.23</v>
      </c>
      <c r="P471" s="166">
        <f t="shared" si="15"/>
        <v>0.22400000000000003</v>
      </c>
    </row>
    <row r="472" spans="1:16" ht="15" customHeight="1" x14ac:dyDescent="0.25">
      <c r="A472" s="237"/>
      <c r="B472" s="239"/>
      <c r="C472" s="177"/>
      <c r="D472" s="237"/>
      <c r="E472" s="239"/>
      <c r="F472" s="177"/>
      <c r="G472" s="237"/>
      <c r="H472" s="239"/>
      <c r="I472" s="177"/>
      <c r="J472" s="237"/>
      <c r="K472" s="239"/>
      <c r="L472" s="177"/>
      <c r="M472" s="237"/>
      <c r="N472" s="239"/>
      <c r="O472" s="177"/>
      <c r="P472" s="166">
        <f t="shared" si="15"/>
        <v>0</v>
      </c>
    </row>
    <row r="473" spans="1:16" ht="15.75" x14ac:dyDescent="0.25">
      <c r="A473" s="236" t="s">
        <v>1462</v>
      </c>
      <c r="B473" s="238">
        <v>0</v>
      </c>
      <c r="C473" s="170">
        <v>0.22</v>
      </c>
      <c r="D473" s="236" t="s">
        <v>1461</v>
      </c>
      <c r="E473" s="238">
        <v>0</v>
      </c>
      <c r="F473" s="170">
        <v>0.2</v>
      </c>
      <c r="G473" s="236" t="s">
        <v>953</v>
      </c>
      <c r="H473" s="238">
        <v>0</v>
      </c>
      <c r="I473" s="170">
        <v>0.22</v>
      </c>
      <c r="J473" s="236" t="s">
        <v>588</v>
      </c>
      <c r="K473" s="238">
        <v>0.71</v>
      </c>
      <c r="L473" s="170">
        <v>0.22</v>
      </c>
      <c r="M473" s="236" t="s">
        <v>223</v>
      </c>
      <c r="N473" s="238">
        <v>0.71</v>
      </c>
      <c r="O473" s="170">
        <v>0.22</v>
      </c>
      <c r="P473" s="166">
        <f t="shared" si="15"/>
        <v>0.21600000000000003</v>
      </c>
    </row>
    <row r="474" spans="1:16" ht="15" customHeight="1" x14ac:dyDescent="0.25">
      <c r="A474" s="237"/>
      <c r="B474" s="239"/>
      <c r="C474" s="177"/>
      <c r="D474" s="237"/>
      <c r="E474" s="239"/>
      <c r="F474" s="177"/>
      <c r="G474" s="237"/>
      <c r="H474" s="239"/>
      <c r="I474" s="177"/>
      <c r="J474" s="237"/>
      <c r="K474" s="239"/>
      <c r="L474" s="177"/>
      <c r="M474" s="237"/>
      <c r="N474" s="239"/>
      <c r="O474" s="177"/>
      <c r="P474" s="166">
        <f t="shared" si="15"/>
        <v>0</v>
      </c>
    </row>
    <row r="475" spans="1:16" ht="15.75" x14ac:dyDescent="0.25">
      <c r="A475" s="236" t="s">
        <v>1460</v>
      </c>
      <c r="B475" s="238">
        <v>0</v>
      </c>
      <c r="C475" s="170">
        <v>0.23</v>
      </c>
      <c r="D475" s="236" t="s">
        <v>1459</v>
      </c>
      <c r="E475" s="238">
        <v>0</v>
      </c>
      <c r="F475" s="170">
        <v>0.19</v>
      </c>
      <c r="G475" s="236" t="s">
        <v>952</v>
      </c>
      <c r="H475" s="238">
        <v>0</v>
      </c>
      <c r="I475" s="170">
        <v>0.26</v>
      </c>
      <c r="J475" s="236" t="s">
        <v>587</v>
      </c>
      <c r="K475" s="238">
        <v>0.7</v>
      </c>
      <c r="L475" s="170">
        <v>0.22</v>
      </c>
      <c r="M475" s="236" t="s">
        <v>222</v>
      </c>
      <c r="N475" s="238">
        <v>0.7</v>
      </c>
      <c r="O475" s="170">
        <v>0.22</v>
      </c>
      <c r="P475" s="166">
        <f t="shared" si="15"/>
        <v>0.22400000000000003</v>
      </c>
    </row>
    <row r="476" spans="1:16" ht="15" customHeight="1" x14ac:dyDescent="0.25">
      <c r="A476" s="237"/>
      <c r="B476" s="239"/>
      <c r="C476" s="177"/>
      <c r="D476" s="237"/>
      <c r="E476" s="239"/>
      <c r="F476" s="177"/>
      <c r="G476" s="237"/>
      <c r="H476" s="239"/>
      <c r="I476" s="177"/>
      <c r="J476" s="237"/>
      <c r="K476" s="239"/>
      <c r="L476" s="177"/>
      <c r="M476" s="237"/>
      <c r="N476" s="239"/>
      <c r="O476" s="177"/>
      <c r="P476" s="166">
        <f t="shared" si="15"/>
        <v>0</v>
      </c>
    </row>
    <row r="477" spans="1:16" ht="15.75" x14ac:dyDescent="0.25">
      <c r="A477" s="236" t="s">
        <v>1458</v>
      </c>
      <c r="B477" s="238">
        <v>0</v>
      </c>
      <c r="C477" s="170">
        <v>0.23</v>
      </c>
      <c r="D477" s="236" t="s">
        <v>1457</v>
      </c>
      <c r="E477" s="238">
        <v>0</v>
      </c>
      <c r="F477" s="170">
        <v>0.21</v>
      </c>
      <c r="G477" s="236" t="s">
        <v>951</v>
      </c>
      <c r="H477" s="238">
        <v>0</v>
      </c>
      <c r="I477" s="170">
        <v>0.26</v>
      </c>
      <c r="J477" s="236" t="s">
        <v>586</v>
      </c>
      <c r="K477" s="238">
        <v>0.7</v>
      </c>
      <c r="L477" s="170">
        <v>0.22</v>
      </c>
      <c r="M477" s="236" t="s">
        <v>221</v>
      </c>
      <c r="N477" s="238">
        <v>0.7</v>
      </c>
      <c r="O477" s="170">
        <v>0.21</v>
      </c>
      <c r="P477" s="166">
        <f t="shared" si="15"/>
        <v>0.22599999999999998</v>
      </c>
    </row>
    <row r="478" spans="1:16" ht="15" customHeight="1" x14ac:dyDescent="0.25">
      <c r="A478" s="237"/>
      <c r="B478" s="239"/>
      <c r="C478" s="177"/>
      <c r="D478" s="237"/>
      <c r="E478" s="239"/>
      <c r="F478" s="177"/>
      <c r="G478" s="237"/>
      <c r="H478" s="239"/>
      <c r="I478" s="177"/>
      <c r="J478" s="237"/>
      <c r="K478" s="239"/>
      <c r="L478" s="177"/>
      <c r="M478" s="237"/>
      <c r="N478" s="239"/>
      <c r="O478" s="177"/>
      <c r="P478" s="166">
        <f t="shared" si="15"/>
        <v>0</v>
      </c>
    </row>
    <row r="479" spans="1:16" ht="15.75" x14ac:dyDescent="0.25">
      <c r="A479" s="236" t="s">
        <v>1456</v>
      </c>
      <c r="B479" s="238">
        <v>0</v>
      </c>
      <c r="C479" s="170">
        <v>0.23</v>
      </c>
      <c r="D479" s="236" t="s">
        <v>1455</v>
      </c>
      <c r="E479" s="238">
        <v>0</v>
      </c>
      <c r="F479" s="170">
        <v>0.23</v>
      </c>
      <c r="G479" s="236" t="s">
        <v>950</v>
      </c>
      <c r="H479" s="238">
        <v>0</v>
      </c>
      <c r="I479" s="170">
        <v>0.26</v>
      </c>
      <c r="J479" s="236" t="s">
        <v>585</v>
      </c>
      <c r="K479" s="238">
        <v>0.7</v>
      </c>
      <c r="L479" s="170">
        <v>0.23</v>
      </c>
      <c r="M479" s="236" t="s">
        <v>220</v>
      </c>
      <c r="N479" s="238">
        <v>0.7</v>
      </c>
      <c r="O479" s="170">
        <v>0.24</v>
      </c>
      <c r="P479" s="166">
        <f t="shared" si="15"/>
        <v>0.23799999999999999</v>
      </c>
    </row>
    <row r="480" spans="1:16" ht="15" customHeight="1" x14ac:dyDescent="0.25">
      <c r="A480" s="237"/>
      <c r="B480" s="239"/>
      <c r="C480" s="177"/>
      <c r="D480" s="237"/>
      <c r="E480" s="239"/>
      <c r="F480" s="177"/>
      <c r="G480" s="237"/>
      <c r="H480" s="239"/>
      <c r="I480" s="177"/>
      <c r="J480" s="237"/>
      <c r="K480" s="239"/>
      <c r="L480" s="177"/>
      <c r="M480" s="237"/>
      <c r="N480" s="239"/>
      <c r="O480" s="177"/>
      <c r="P480" s="166">
        <f t="shared" si="15"/>
        <v>0</v>
      </c>
    </row>
    <row r="481" spans="1:16" ht="15.75" x14ac:dyDescent="0.25">
      <c r="A481" s="236" t="s">
        <v>1454</v>
      </c>
      <c r="B481" s="238">
        <v>0</v>
      </c>
      <c r="C481" s="170">
        <v>0.24</v>
      </c>
      <c r="D481" s="236" t="s">
        <v>1453</v>
      </c>
      <c r="E481" s="238">
        <v>0</v>
      </c>
      <c r="F481" s="170">
        <v>0.24</v>
      </c>
      <c r="G481" s="236" t="s">
        <v>949</v>
      </c>
      <c r="H481" s="238">
        <v>0</v>
      </c>
      <c r="I481" s="170">
        <v>0.23</v>
      </c>
      <c r="J481" s="236" t="s">
        <v>584</v>
      </c>
      <c r="K481" s="238">
        <v>0.7</v>
      </c>
      <c r="L481" s="170">
        <v>0.24</v>
      </c>
      <c r="M481" s="236" t="s">
        <v>219</v>
      </c>
      <c r="N481" s="238">
        <v>0.7</v>
      </c>
      <c r="O481" s="170">
        <v>0.26</v>
      </c>
      <c r="P481" s="166">
        <f t="shared" si="15"/>
        <v>0.24199999999999999</v>
      </c>
    </row>
    <row r="482" spans="1:16" ht="15" customHeight="1" x14ac:dyDescent="0.25">
      <c r="A482" s="237"/>
      <c r="B482" s="239"/>
      <c r="C482" s="177"/>
      <c r="D482" s="237"/>
      <c r="E482" s="239"/>
      <c r="F482" s="177"/>
      <c r="G482" s="237"/>
      <c r="H482" s="239"/>
      <c r="I482" s="177"/>
      <c r="J482" s="237"/>
      <c r="K482" s="239"/>
      <c r="L482" s="177"/>
      <c r="M482" s="237"/>
      <c r="N482" s="239"/>
      <c r="O482" s="177"/>
      <c r="P482" s="166">
        <f t="shared" si="15"/>
        <v>0</v>
      </c>
    </row>
    <row r="483" spans="1:16" ht="15.75" x14ac:dyDescent="0.25">
      <c r="A483" s="236" t="s">
        <v>1452</v>
      </c>
      <c r="B483" s="238">
        <v>0</v>
      </c>
      <c r="C483" s="170">
        <v>0.23</v>
      </c>
      <c r="D483" s="236" t="s">
        <v>1451</v>
      </c>
      <c r="E483" s="238">
        <v>0</v>
      </c>
      <c r="F483" s="170">
        <v>0.24</v>
      </c>
      <c r="G483" s="236" t="s">
        <v>948</v>
      </c>
      <c r="H483" s="238">
        <v>0</v>
      </c>
      <c r="I483" s="170">
        <v>0.22</v>
      </c>
      <c r="J483" s="236" t="s">
        <v>583</v>
      </c>
      <c r="K483" s="238">
        <v>0.7</v>
      </c>
      <c r="L483" s="170">
        <v>0.24</v>
      </c>
      <c r="M483" s="236" t="s">
        <v>218</v>
      </c>
      <c r="N483" s="238">
        <v>0.7</v>
      </c>
      <c r="O483" s="170">
        <v>0.27</v>
      </c>
      <c r="P483" s="166">
        <f t="shared" si="15"/>
        <v>0.24</v>
      </c>
    </row>
    <row r="484" spans="1:16" ht="15" customHeight="1" x14ac:dyDescent="0.25">
      <c r="A484" s="237"/>
      <c r="B484" s="239"/>
      <c r="C484" s="177"/>
      <c r="D484" s="237"/>
      <c r="E484" s="239"/>
      <c r="F484" s="177"/>
      <c r="G484" s="237"/>
      <c r="H484" s="239"/>
      <c r="I484" s="177"/>
      <c r="J484" s="237"/>
      <c r="K484" s="239"/>
      <c r="L484" s="177"/>
      <c r="M484" s="237"/>
      <c r="N484" s="239"/>
      <c r="O484" s="177"/>
      <c r="P484" s="166">
        <f t="shared" si="15"/>
        <v>0</v>
      </c>
    </row>
    <row r="485" spans="1:16" ht="15.75" x14ac:dyDescent="0.25">
      <c r="A485" s="236" t="s">
        <v>1450</v>
      </c>
      <c r="B485" s="238">
        <v>0</v>
      </c>
      <c r="C485" s="170">
        <v>0.25</v>
      </c>
      <c r="D485" s="236" t="s">
        <v>1449</v>
      </c>
      <c r="E485" s="238">
        <v>0</v>
      </c>
      <c r="F485" s="170">
        <v>0.25</v>
      </c>
      <c r="G485" s="236" t="s">
        <v>947</v>
      </c>
      <c r="H485" s="238">
        <v>0</v>
      </c>
      <c r="I485" s="170">
        <v>0.21</v>
      </c>
      <c r="J485" s="236" t="s">
        <v>582</v>
      </c>
      <c r="K485" s="238">
        <v>0.7</v>
      </c>
      <c r="L485" s="170">
        <v>0.25</v>
      </c>
      <c r="M485" s="236" t="s">
        <v>217</v>
      </c>
      <c r="N485" s="238">
        <v>0.7</v>
      </c>
      <c r="O485" s="170">
        <v>0.26</v>
      </c>
      <c r="P485" s="166">
        <f t="shared" ref="P485:P514" si="16">(C485+F485+I485+L485+O485)/5</f>
        <v>0.24399999999999999</v>
      </c>
    </row>
    <row r="486" spans="1:16" ht="15" customHeight="1" x14ac:dyDescent="0.25">
      <c r="A486" s="237"/>
      <c r="B486" s="239"/>
      <c r="C486" s="177"/>
      <c r="D486" s="237"/>
      <c r="E486" s="239"/>
      <c r="F486" s="177"/>
      <c r="G486" s="237"/>
      <c r="H486" s="239"/>
      <c r="I486" s="177"/>
      <c r="J486" s="237"/>
      <c r="K486" s="239"/>
      <c r="L486" s="177"/>
      <c r="M486" s="237"/>
      <c r="N486" s="239"/>
      <c r="O486" s="177"/>
      <c r="P486" s="166">
        <f t="shared" si="16"/>
        <v>0</v>
      </c>
    </row>
    <row r="487" spans="1:16" ht="15.75" x14ac:dyDescent="0.25">
      <c r="A487" s="236" t="s">
        <v>1448</v>
      </c>
      <c r="B487" s="238">
        <v>0</v>
      </c>
      <c r="C487" s="170">
        <v>0.24</v>
      </c>
      <c r="D487" s="236" t="s">
        <v>1447</v>
      </c>
      <c r="E487" s="238">
        <v>0</v>
      </c>
      <c r="F487" s="170">
        <v>0.24</v>
      </c>
      <c r="G487" s="236" t="s">
        <v>946</v>
      </c>
      <c r="H487" s="238">
        <v>0</v>
      </c>
      <c r="I487" s="170">
        <v>0.25</v>
      </c>
      <c r="J487" s="236" t="s">
        <v>581</v>
      </c>
      <c r="K487" s="238">
        <v>0.7</v>
      </c>
      <c r="L487" s="170">
        <v>0.22</v>
      </c>
      <c r="M487" s="236" t="s">
        <v>216</v>
      </c>
      <c r="N487" s="238">
        <v>0.7</v>
      </c>
      <c r="O487" s="170">
        <v>0.23</v>
      </c>
      <c r="P487" s="166">
        <f t="shared" si="16"/>
        <v>0.23599999999999999</v>
      </c>
    </row>
    <row r="488" spans="1:16" ht="15" customHeight="1" x14ac:dyDescent="0.25">
      <c r="A488" s="237"/>
      <c r="B488" s="239"/>
      <c r="C488" s="177"/>
      <c r="D488" s="237"/>
      <c r="E488" s="239"/>
      <c r="F488" s="177"/>
      <c r="G488" s="237"/>
      <c r="H488" s="239"/>
      <c r="I488" s="177"/>
      <c r="J488" s="237"/>
      <c r="K488" s="239"/>
      <c r="L488" s="177"/>
      <c r="M488" s="237"/>
      <c r="N488" s="239"/>
      <c r="O488" s="177"/>
      <c r="P488" s="166">
        <f t="shared" si="16"/>
        <v>0</v>
      </c>
    </row>
    <row r="489" spans="1:16" ht="15.75" x14ac:dyDescent="0.25">
      <c r="A489" s="236" t="s">
        <v>1446</v>
      </c>
      <c r="B489" s="238">
        <v>0</v>
      </c>
      <c r="C489" s="170">
        <v>0.26</v>
      </c>
      <c r="D489" s="236" t="s">
        <v>1445</v>
      </c>
      <c r="E489" s="238">
        <v>0</v>
      </c>
      <c r="F489" s="170">
        <v>0.21</v>
      </c>
      <c r="G489" s="236" t="s">
        <v>945</v>
      </c>
      <c r="H489" s="238">
        <v>0</v>
      </c>
      <c r="I489" s="170">
        <v>0.25</v>
      </c>
      <c r="J489" s="236" t="s">
        <v>580</v>
      </c>
      <c r="K489" s="238">
        <v>0.7</v>
      </c>
      <c r="L489" s="170">
        <v>0.19</v>
      </c>
      <c r="M489" s="236" t="s">
        <v>215</v>
      </c>
      <c r="N489" s="238">
        <v>0.7</v>
      </c>
      <c r="O489" s="170">
        <v>0.19</v>
      </c>
      <c r="P489" s="166">
        <f t="shared" si="16"/>
        <v>0.21999999999999997</v>
      </c>
    </row>
    <row r="490" spans="1:16" ht="15" customHeight="1" x14ac:dyDescent="0.25">
      <c r="A490" s="237"/>
      <c r="B490" s="239"/>
      <c r="C490" s="177"/>
      <c r="D490" s="237"/>
      <c r="E490" s="239"/>
      <c r="F490" s="177"/>
      <c r="G490" s="237"/>
      <c r="H490" s="239"/>
      <c r="I490" s="177"/>
      <c r="J490" s="237"/>
      <c r="K490" s="239"/>
      <c r="L490" s="177"/>
      <c r="M490" s="237"/>
      <c r="N490" s="239"/>
      <c r="O490" s="177"/>
      <c r="P490" s="166">
        <f t="shared" si="16"/>
        <v>0</v>
      </c>
    </row>
    <row r="491" spans="1:16" ht="15.75" x14ac:dyDescent="0.25">
      <c r="A491" s="236" t="s">
        <v>1444</v>
      </c>
      <c r="B491" s="238">
        <v>0</v>
      </c>
      <c r="C491" s="170">
        <v>0.26</v>
      </c>
      <c r="D491" s="236" t="s">
        <v>1443</v>
      </c>
      <c r="E491" s="238">
        <v>0</v>
      </c>
      <c r="F491" s="170">
        <v>0.2</v>
      </c>
      <c r="G491" s="236" t="s">
        <v>944</v>
      </c>
      <c r="H491" s="238">
        <v>0</v>
      </c>
      <c r="I491" s="170">
        <v>0.22</v>
      </c>
      <c r="J491" s="236" t="s">
        <v>579</v>
      </c>
      <c r="K491" s="238">
        <v>0.7</v>
      </c>
      <c r="L491" s="170">
        <v>0.22</v>
      </c>
      <c r="M491" s="236" t="s">
        <v>214</v>
      </c>
      <c r="N491" s="238">
        <v>0.7</v>
      </c>
      <c r="O491" s="170">
        <v>0.2</v>
      </c>
      <c r="P491" s="166">
        <f t="shared" si="16"/>
        <v>0.22000000000000003</v>
      </c>
    </row>
    <row r="492" spans="1:16" ht="15" customHeight="1" x14ac:dyDescent="0.25">
      <c r="A492" s="237"/>
      <c r="B492" s="239"/>
      <c r="C492" s="177"/>
      <c r="D492" s="237"/>
      <c r="E492" s="239"/>
      <c r="F492" s="177"/>
      <c r="G492" s="237"/>
      <c r="H492" s="239"/>
      <c r="I492" s="177"/>
      <c r="J492" s="237"/>
      <c r="K492" s="239"/>
      <c r="L492" s="177"/>
      <c r="M492" s="237"/>
      <c r="N492" s="239"/>
      <c r="O492" s="177"/>
      <c r="P492" s="166">
        <f t="shared" si="16"/>
        <v>0</v>
      </c>
    </row>
    <row r="493" spans="1:16" ht="15.75" x14ac:dyDescent="0.25">
      <c r="A493" s="236" t="s">
        <v>1442</v>
      </c>
      <c r="B493" s="238">
        <v>0</v>
      </c>
      <c r="C493" s="170">
        <v>0.25</v>
      </c>
      <c r="D493" s="236" t="s">
        <v>1441</v>
      </c>
      <c r="E493" s="238">
        <v>0</v>
      </c>
      <c r="F493" s="170">
        <v>0.21</v>
      </c>
      <c r="G493" s="236" t="s">
        <v>943</v>
      </c>
      <c r="H493" s="238">
        <v>0</v>
      </c>
      <c r="I493" s="170">
        <v>0.2</v>
      </c>
      <c r="J493" s="236" t="s">
        <v>578</v>
      </c>
      <c r="K493" s="238">
        <v>0.7</v>
      </c>
      <c r="L493" s="170">
        <v>0.25</v>
      </c>
      <c r="M493" s="236" t="s">
        <v>213</v>
      </c>
      <c r="N493" s="238">
        <v>0.7</v>
      </c>
      <c r="O493" s="170">
        <v>0.21</v>
      </c>
      <c r="P493" s="166">
        <f t="shared" si="16"/>
        <v>0.22399999999999998</v>
      </c>
    </row>
    <row r="494" spans="1:16" ht="15" customHeight="1" x14ac:dyDescent="0.25">
      <c r="A494" s="237"/>
      <c r="B494" s="239"/>
      <c r="C494" s="177"/>
      <c r="D494" s="237"/>
      <c r="E494" s="239"/>
      <c r="F494" s="177"/>
      <c r="G494" s="237"/>
      <c r="H494" s="239"/>
      <c r="I494" s="177"/>
      <c r="J494" s="237"/>
      <c r="K494" s="239"/>
      <c r="L494" s="177"/>
      <c r="M494" s="237"/>
      <c r="N494" s="239"/>
      <c r="O494" s="177"/>
      <c r="P494" s="166">
        <f t="shared" si="16"/>
        <v>0</v>
      </c>
    </row>
    <row r="495" spans="1:16" ht="15.75" x14ac:dyDescent="0.25">
      <c r="A495" s="236" t="s">
        <v>1440</v>
      </c>
      <c r="B495" s="238">
        <v>0</v>
      </c>
      <c r="C495" s="170">
        <v>0.25</v>
      </c>
      <c r="D495" s="236" t="s">
        <v>1439</v>
      </c>
      <c r="E495" s="238">
        <v>0</v>
      </c>
      <c r="F495" s="170">
        <v>0.22</v>
      </c>
      <c r="G495" s="236" t="s">
        <v>942</v>
      </c>
      <c r="H495" s="238">
        <v>0</v>
      </c>
      <c r="I495" s="170">
        <v>0.19</v>
      </c>
      <c r="J495" s="236" t="s">
        <v>577</v>
      </c>
      <c r="K495" s="238">
        <v>0.7</v>
      </c>
      <c r="L495" s="170">
        <v>0.26</v>
      </c>
      <c r="M495" s="236" t="s">
        <v>212</v>
      </c>
      <c r="N495" s="238">
        <v>0.7</v>
      </c>
      <c r="O495" s="170">
        <v>0.22</v>
      </c>
      <c r="P495" s="166">
        <f t="shared" si="16"/>
        <v>0.22799999999999998</v>
      </c>
    </row>
    <row r="496" spans="1:16" ht="15" customHeight="1" x14ac:dyDescent="0.25">
      <c r="A496" s="237"/>
      <c r="B496" s="239"/>
      <c r="C496" s="177"/>
      <c r="D496" s="237"/>
      <c r="E496" s="239"/>
      <c r="F496" s="177"/>
      <c r="G496" s="237"/>
      <c r="H496" s="239"/>
      <c r="I496" s="177"/>
      <c r="J496" s="237"/>
      <c r="K496" s="239"/>
      <c r="L496" s="177"/>
      <c r="M496" s="237"/>
      <c r="N496" s="239"/>
      <c r="O496" s="177"/>
      <c r="P496" s="166">
        <f t="shared" si="16"/>
        <v>0</v>
      </c>
    </row>
    <row r="497" spans="1:16" ht="15.75" x14ac:dyDescent="0.25">
      <c r="A497" s="236" t="s">
        <v>1438</v>
      </c>
      <c r="B497" s="238">
        <v>0</v>
      </c>
      <c r="C497" s="170">
        <v>0.27</v>
      </c>
      <c r="D497" s="236" t="s">
        <v>1437</v>
      </c>
      <c r="E497" s="238">
        <v>0</v>
      </c>
      <c r="F497" s="170">
        <v>0.25</v>
      </c>
      <c r="G497" s="236" t="s">
        <v>941</v>
      </c>
      <c r="H497" s="238">
        <v>0</v>
      </c>
      <c r="I497" s="170">
        <v>0.2</v>
      </c>
      <c r="J497" s="236" t="s">
        <v>576</v>
      </c>
      <c r="K497" s="238">
        <v>0.7</v>
      </c>
      <c r="L497" s="170">
        <v>0.25</v>
      </c>
      <c r="M497" s="236" t="s">
        <v>211</v>
      </c>
      <c r="N497" s="238">
        <v>0.7</v>
      </c>
      <c r="O497" s="170">
        <v>0.22</v>
      </c>
      <c r="P497" s="166">
        <f t="shared" si="16"/>
        <v>0.23799999999999999</v>
      </c>
    </row>
    <row r="498" spans="1:16" ht="15" customHeight="1" x14ac:dyDescent="0.25">
      <c r="A498" s="237"/>
      <c r="B498" s="239"/>
      <c r="C498" s="177"/>
      <c r="D498" s="237"/>
      <c r="E498" s="239"/>
      <c r="F498" s="177"/>
      <c r="G498" s="237"/>
      <c r="H498" s="239"/>
      <c r="I498" s="177"/>
      <c r="J498" s="237"/>
      <c r="K498" s="239"/>
      <c r="L498" s="177"/>
      <c r="M498" s="237"/>
      <c r="N498" s="239"/>
      <c r="O498" s="177"/>
      <c r="P498" s="166">
        <f t="shared" si="16"/>
        <v>0</v>
      </c>
    </row>
    <row r="499" spans="1:16" ht="15.75" x14ac:dyDescent="0.25">
      <c r="A499" s="236" t="s">
        <v>1436</v>
      </c>
      <c r="B499" s="238">
        <v>0</v>
      </c>
      <c r="C499" s="170">
        <v>0.26</v>
      </c>
      <c r="D499" s="236" t="s">
        <v>1435</v>
      </c>
      <c r="E499" s="238">
        <v>0</v>
      </c>
      <c r="F499" s="170">
        <v>0.24</v>
      </c>
      <c r="G499" s="236" t="s">
        <v>940</v>
      </c>
      <c r="H499" s="238">
        <v>0</v>
      </c>
      <c r="I499" s="170">
        <v>0.15</v>
      </c>
      <c r="J499" s="236" t="s">
        <v>575</v>
      </c>
      <c r="K499" s="238">
        <v>0.7</v>
      </c>
      <c r="L499" s="170">
        <v>0.24</v>
      </c>
      <c r="M499" s="236" t="s">
        <v>210</v>
      </c>
      <c r="N499" s="238">
        <v>0.7</v>
      </c>
      <c r="O499" s="170">
        <v>0.21</v>
      </c>
      <c r="P499" s="166">
        <f t="shared" si="16"/>
        <v>0.22000000000000003</v>
      </c>
    </row>
    <row r="500" spans="1:16" ht="15" customHeight="1" x14ac:dyDescent="0.25">
      <c r="A500" s="237"/>
      <c r="B500" s="239"/>
      <c r="C500" s="177"/>
      <c r="D500" s="237"/>
      <c r="E500" s="239"/>
      <c r="F500" s="177"/>
      <c r="G500" s="237"/>
      <c r="H500" s="239"/>
      <c r="I500" s="177"/>
      <c r="J500" s="237"/>
      <c r="K500" s="239"/>
      <c r="L500" s="177"/>
      <c r="M500" s="237"/>
      <c r="N500" s="239"/>
      <c r="O500" s="177"/>
      <c r="P500" s="166">
        <f t="shared" si="16"/>
        <v>0</v>
      </c>
    </row>
    <row r="501" spans="1:16" ht="15.75" x14ac:dyDescent="0.25">
      <c r="A501" s="236" t="s">
        <v>1434</v>
      </c>
      <c r="B501" s="238">
        <v>0</v>
      </c>
      <c r="C501" s="170">
        <v>0.23</v>
      </c>
      <c r="D501" s="236" t="s">
        <v>1433</v>
      </c>
      <c r="E501" s="238">
        <v>0</v>
      </c>
      <c r="F501" s="170">
        <v>0.25</v>
      </c>
      <c r="G501" s="236" t="s">
        <v>939</v>
      </c>
      <c r="H501" s="238">
        <v>0</v>
      </c>
      <c r="I501" s="170">
        <v>0.18</v>
      </c>
      <c r="J501" s="236" t="s">
        <v>574</v>
      </c>
      <c r="K501" s="238">
        <v>0.7</v>
      </c>
      <c r="L501" s="170">
        <v>0.24</v>
      </c>
      <c r="M501" s="236" t="s">
        <v>209</v>
      </c>
      <c r="N501" s="238">
        <v>0.7</v>
      </c>
      <c r="O501" s="170">
        <v>0.21</v>
      </c>
      <c r="P501" s="166">
        <f t="shared" si="16"/>
        <v>0.22199999999999998</v>
      </c>
    </row>
    <row r="502" spans="1:16" ht="15" customHeight="1" x14ac:dyDescent="0.25">
      <c r="A502" s="237"/>
      <c r="B502" s="239"/>
      <c r="C502" s="177"/>
      <c r="D502" s="237"/>
      <c r="E502" s="239"/>
      <c r="F502" s="177"/>
      <c r="G502" s="237"/>
      <c r="H502" s="239"/>
      <c r="I502" s="177"/>
      <c r="J502" s="237"/>
      <c r="K502" s="239"/>
      <c r="L502" s="177"/>
      <c r="M502" s="237"/>
      <c r="N502" s="239"/>
      <c r="O502" s="177"/>
      <c r="P502" s="166">
        <f t="shared" si="16"/>
        <v>0</v>
      </c>
    </row>
    <row r="503" spans="1:16" ht="15.75" x14ac:dyDescent="0.25">
      <c r="A503" s="236" t="s">
        <v>1432</v>
      </c>
      <c r="B503" s="238">
        <v>0</v>
      </c>
      <c r="C503" s="170">
        <v>0.26</v>
      </c>
      <c r="D503" s="236" t="s">
        <v>1431</v>
      </c>
      <c r="E503" s="238">
        <v>0</v>
      </c>
      <c r="F503" s="170">
        <v>0.25</v>
      </c>
      <c r="G503" s="236" t="s">
        <v>938</v>
      </c>
      <c r="H503" s="238">
        <v>0</v>
      </c>
      <c r="I503" s="170">
        <v>0.23</v>
      </c>
      <c r="J503" s="236" t="s">
        <v>573</v>
      </c>
      <c r="K503" s="238">
        <v>0.69</v>
      </c>
      <c r="L503" s="170">
        <v>0.16</v>
      </c>
      <c r="M503" s="236" t="s">
        <v>208</v>
      </c>
      <c r="N503" s="238">
        <v>0.69</v>
      </c>
      <c r="O503" s="170">
        <v>0.23</v>
      </c>
      <c r="P503" s="166">
        <f t="shared" si="16"/>
        <v>0.22600000000000003</v>
      </c>
    </row>
    <row r="504" spans="1:16" ht="15" customHeight="1" x14ac:dyDescent="0.25">
      <c r="A504" s="237"/>
      <c r="B504" s="239"/>
      <c r="C504" s="177"/>
      <c r="D504" s="237"/>
      <c r="E504" s="239"/>
      <c r="F504" s="177"/>
      <c r="G504" s="237"/>
      <c r="H504" s="239"/>
      <c r="I504" s="177"/>
      <c r="J504" s="237"/>
      <c r="K504" s="239"/>
      <c r="L504" s="177"/>
      <c r="M504" s="237"/>
      <c r="N504" s="239"/>
      <c r="O504" s="177"/>
      <c r="P504" s="166">
        <f t="shared" si="16"/>
        <v>0</v>
      </c>
    </row>
    <row r="505" spans="1:16" ht="15.75" x14ac:dyDescent="0.25">
      <c r="A505" s="236" t="s">
        <v>1430</v>
      </c>
      <c r="B505" s="238">
        <v>0</v>
      </c>
      <c r="C505" s="170">
        <v>0.22</v>
      </c>
      <c r="D505" s="236" t="s">
        <v>1429</v>
      </c>
      <c r="E505" s="238">
        <v>0</v>
      </c>
      <c r="F505" s="170">
        <v>0.25</v>
      </c>
      <c r="G505" s="236" t="s">
        <v>937</v>
      </c>
      <c r="H505" s="238">
        <v>0</v>
      </c>
      <c r="I505" s="170">
        <v>0.25</v>
      </c>
      <c r="J505" s="236" t="s">
        <v>572</v>
      </c>
      <c r="K505" s="238">
        <v>0.69</v>
      </c>
      <c r="L505" s="170">
        <v>0.24</v>
      </c>
      <c r="M505" s="236" t="s">
        <v>207</v>
      </c>
      <c r="N505" s="238">
        <v>0.69</v>
      </c>
      <c r="O505" s="170">
        <v>0.26</v>
      </c>
      <c r="P505" s="166">
        <f t="shared" si="16"/>
        <v>0.24399999999999999</v>
      </c>
    </row>
    <row r="506" spans="1:16" ht="15" customHeight="1" x14ac:dyDescent="0.25">
      <c r="A506" s="237"/>
      <c r="B506" s="239"/>
      <c r="C506" s="177"/>
      <c r="D506" s="237"/>
      <c r="E506" s="239"/>
      <c r="F506" s="177"/>
      <c r="G506" s="237"/>
      <c r="H506" s="239"/>
      <c r="I506" s="177"/>
      <c r="J506" s="237"/>
      <c r="K506" s="239"/>
      <c r="L506" s="177"/>
      <c r="M506" s="237"/>
      <c r="N506" s="239"/>
      <c r="O506" s="177"/>
      <c r="P506" s="166">
        <f t="shared" si="16"/>
        <v>0</v>
      </c>
    </row>
    <row r="507" spans="1:16" ht="15.75" x14ac:dyDescent="0.25">
      <c r="A507" s="236" t="s">
        <v>1428</v>
      </c>
      <c r="B507" s="238">
        <v>0</v>
      </c>
      <c r="C507" s="170">
        <v>0.19</v>
      </c>
      <c r="D507" s="236" t="s">
        <v>1427</v>
      </c>
      <c r="E507" s="238">
        <v>0</v>
      </c>
      <c r="F507" s="170">
        <v>0.24</v>
      </c>
      <c r="G507" s="236" t="s">
        <v>936</v>
      </c>
      <c r="H507" s="238">
        <v>0</v>
      </c>
      <c r="I507" s="170">
        <v>0.24</v>
      </c>
      <c r="J507" s="236" t="s">
        <v>571</v>
      </c>
      <c r="K507" s="238">
        <v>0.69</v>
      </c>
      <c r="L507" s="170">
        <v>0.24</v>
      </c>
      <c r="M507" s="236" t="s">
        <v>206</v>
      </c>
      <c r="N507" s="238">
        <v>0.69</v>
      </c>
      <c r="O507" s="170">
        <v>0.27</v>
      </c>
      <c r="P507" s="166">
        <f t="shared" si="16"/>
        <v>0.23599999999999999</v>
      </c>
    </row>
    <row r="508" spans="1:16" ht="15" customHeight="1" x14ac:dyDescent="0.25">
      <c r="A508" s="237"/>
      <c r="B508" s="239"/>
      <c r="C508" s="177"/>
      <c r="D508" s="237"/>
      <c r="E508" s="239"/>
      <c r="F508" s="177"/>
      <c r="G508" s="237"/>
      <c r="H508" s="239"/>
      <c r="I508" s="177"/>
      <c r="J508" s="237"/>
      <c r="K508" s="239"/>
      <c r="L508" s="177"/>
      <c r="M508" s="237"/>
      <c r="N508" s="239"/>
      <c r="O508" s="177"/>
      <c r="P508" s="166">
        <f t="shared" si="16"/>
        <v>0</v>
      </c>
    </row>
    <row r="509" spans="1:16" ht="15.75" x14ac:dyDescent="0.25">
      <c r="A509" s="236" t="s">
        <v>1426</v>
      </c>
      <c r="B509" s="238">
        <v>0</v>
      </c>
      <c r="C509" s="170">
        <v>0.19</v>
      </c>
      <c r="D509" s="236" t="s">
        <v>1425</v>
      </c>
      <c r="E509" s="238">
        <v>0</v>
      </c>
      <c r="F509" s="170">
        <v>0.24</v>
      </c>
      <c r="G509" s="236" t="s">
        <v>935</v>
      </c>
      <c r="H509" s="238">
        <v>0</v>
      </c>
      <c r="I509" s="170">
        <v>0.22</v>
      </c>
      <c r="J509" s="236" t="s">
        <v>570</v>
      </c>
      <c r="K509" s="238">
        <v>0.69</v>
      </c>
      <c r="L509" s="170">
        <v>0.23</v>
      </c>
      <c r="M509" s="236" t="s">
        <v>205</v>
      </c>
      <c r="N509" s="238">
        <v>0.69</v>
      </c>
      <c r="O509" s="170">
        <v>0.24</v>
      </c>
      <c r="P509" s="166">
        <f t="shared" si="16"/>
        <v>0.22400000000000003</v>
      </c>
    </row>
    <row r="510" spans="1:16" ht="15" customHeight="1" x14ac:dyDescent="0.25">
      <c r="A510" s="237"/>
      <c r="B510" s="239"/>
      <c r="C510" s="177"/>
      <c r="D510" s="237"/>
      <c r="E510" s="239"/>
      <c r="F510" s="177"/>
      <c r="G510" s="237"/>
      <c r="H510" s="239"/>
      <c r="I510" s="177"/>
      <c r="J510" s="237"/>
      <c r="K510" s="239"/>
      <c r="L510" s="177"/>
      <c r="M510" s="237"/>
      <c r="N510" s="239"/>
      <c r="O510" s="177"/>
      <c r="P510" s="166">
        <f t="shared" si="16"/>
        <v>0</v>
      </c>
    </row>
    <row r="511" spans="1:16" ht="15.75" x14ac:dyDescent="0.25">
      <c r="A511" s="236" t="s">
        <v>1424</v>
      </c>
      <c r="B511" s="238">
        <v>0</v>
      </c>
      <c r="C511" s="170">
        <v>0.19</v>
      </c>
      <c r="D511" s="236" t="s">
        <v>1423</v>
      </c>
      <c r="E511" s="238">
        <v>0</v>
      </c>
      <c r="F511" s="170">
        <v>0.22</v>
      </c>
      <c r="G511" s="236" t="s">
        <v>934</v>
      </c>
      <c r="H511" s="238">
        <v>0</v>
      </c>
      <c r="I511" s="170">
        <v>0.2</v>
      </c>
      <c r="J511" s="236" t="s">
        <v>569</v>
      </c>
      <c r="K511" s="238">
        <v>0.69</v>
      </c>
      <c r="L511" s="170">
        <v>0.21</v>
      </c>
      <c r="M511" s="236" t="s">
        <v>204</v>
      </c>
      <c r="N511" s="238">
        <v>0.69</v>
      </c>
      <c r="O511" s="170">
        <v>0.23</v>
      </c>
      <c r="P511" s="166">
        <f t="shared" si="16"/>
        <v>0.21000000000000002</v>
      </c>
    </row>
    <row r="512" spans="1:16" ht="15" customHeight="1" x14ac:dyDescent="0.25">
      <c r="A512" s="237"/>
      <c r="B512" s="239"/>
      <c r="C512" s="177"/>
      <c r="D512" s="237"/>
      <c r="E512" s="239"/>
      <c r="F512" s="177"/>
      <c r="G512" s="237"/>
      <c r="H512" s="239"/>
      <c r="I512" s="177"/>
      <c r="J512" s="237"/>
      <c r="K512" s="239"/>
      <c r="L512" s="177"/>
      <c r="M512" s="237"/>
      <c r="N512" s="239"/>
      <c r="O512" s="177"/>
      <c r="P512" s="166">
        <f t="shared" si="16"/>
        <v>0</v>
      </c>
    </row>
    <row r="513" spans="1:17" ht="15.75" x14ac:dyDescent="0.25">
      <c r="A513" s="236" t="s">
        <v>1422</v>
      </c>
      <c r="B513" s="238">
        <v>0</v>
      </c>
      <c r="C513" s="170">
        <v>0.22</v>
      </c>
      <c r="D513" s="236" t="s">
        <v>1421</v>
      </c>
      <c r="E513" s="238">
        <v>0</v>
      </c>
      <c r="F513" s="170">
        <v>0.21</v>
      </c>
      <c r="G513" s="236" t="s">
        <v>933</v>
      </c>
      <c r="H513" s="238">
        <v>0</v>
      </c>
      <c r="I513" s="170">
        <v>0.23</v>
      </c>
      <c r="J513" s="236" t="s">
        <v>568</v>
      </c>
      <c r="K513" s="238">
        <v>0.69</v>
      </c>
      <c r="L513" s="170">
        <v>0.18</v>
      </c>
      <c r="M513" s="236" t="s">
        <v>203</v>
      </c>
      <c r="N513" s="238">
        <v>0.69</v>
      </c>
      <c r="O513" s="170">
        <v>0.22</v>
      </c>
      <c r="P513" s="166">
        <f t="shared" si="16"/>
        <v>0.21200000000000002</v>
      </c>
    </row>
    <row r="514" spans="1:17" ht="15" customHeight="1" x14ac:dyDescent="0.25">
      <c r="A514" s="237"/>
      <c r="B514" s="239"/>
      <c r="C514" s="177"/>
      <c r="D514" s="237"/>
      <c r="E514" s="239"/>
      <c r="F514" s="177"/>
      <c r="G514" s="237"/>
      <c r="H514" s="239"/>
      <c r="I514" s="177"/>
      <c r="J514" s="237"/>
      <c r="K514" s="239"/>
      <c r="L514" s="177"/>
      <c r="M514" s="237"/>
      <c r="N514" s="239"/>
      <c r="O514" s="177"/>
      <c r="P514" s="166">
        <f t="shared" si="16"/>
        <v>0</v>
      </c>
    </row>
    <row r="515" spans="1:17" ht="15" customHeight="1" x14ac:dyDescent="0.25">
      <c r="A515" s="175"/>
      <c r="B515" s="174"/>
      <c r="C515" s="179"/>
      <c r="D515" s="175"/>
      <c r="E515" s="174"/>
      <c r="F515" s="179"/>
      <c r="G515" s="175"/>
      <c r="H515" s="174"/>
      <c r="I515" s="179"/>
      <c r="J515" s="175"/>
      <c r="K515" s="174"/>
      <c r="L515" s="179"/>
      <c r="M515" s="175"/>
      <c r="N515" s="174"/>
      <c r="O515" s="179"/>
      <c r="P515" s="166"/>
      <c r="Q515" s="166">
        <f>SUM(P453:P514)</f>
        <v>7.0299999999999985</v>
      </c>
    </row>
    <row r="516" spans="1:17" ht="15.75" x14ac:dyDescent="0.25">
      <c r="A516" s="236" t="s">
        <v>1420</v>
      </c>
      <c r="B516" s="238">
        <v>0</v>
      </c>
      <c r="C516" s="170">
        <v>0.22</v>
      </c>
      <c r="D516" s="236" t="s">
        <v>1419</v>
      </c>
      <c r="E516" s="238">
        <v>0</v>
      </c>
      <c r="F516" s="170">
        <v>0.21</v>
      </c>
      <c r="G516" s="236" t="s">
        <v>932</v>
      </c>
      <c r="H516" s="238">
        <v>0</v>
      </c>
      <c r="I516" s="170">
        <v>0.25</v>
      </c>
      <c r="J516" s="236" t="s">
        <v>567</v>
      </c>
      <c r="K516" s="238">
        <v>0.69</v>
      </c>
      <c r="L516" s="170">
        <v>0.22</v>
      </c>
      <c r="M516" s="236" t="s">
        <v>202</v>
      </c>
      <c r="N516" s="238">
        <v>0.69</v>
      </c>
      <c r="O516" s="170">
        <v>0.22</v>
      </c>
      <c r="P516" s="166">
        <f t="shared" ref="P516:P547" si="17">(C516+F516+I516+L516+O516)/5</f>
        <v>0.22399999999999998</v>
      </c>
    </row>
    <row r="517" spans="1:17" ht="15" customHeight="1" x14ac:dyDescent="0.25">
      <c r="A517" s="237"/>
      <c r="B517" s="239"/>
      <c r="C517" s="177"/>
      <c r="D517" s="237"/>
      <c r="E517" s="239"/>
      <c r="F517" s="177"/>
      <c r="G517" s="237"/>
      <c r="H517" s="239"/>
      <c r="I517" s="177"/>
      <c r="J517" s="237"/>
      <c r="K517" s="239"/>
      <c r="L517" s="177"/>
      <c r="M517" s="237"/>
      <c r="N517" s="239"/>
      <c r="O517" s="177"/>
      <c r="P517" s="166">
        <f t="shared" si="17"/>
        <v>0</v>
      </c>
    </row>
    <row r="518" spans="1:17" ht="15.75" x14ac:dyDescent="0.25">
      <c r="A518" s="236" t="s">
        <v>1418</v>
      </c>
      <c r="B518" s="238">
        <v>0</v>
      </c>
      <c r="C518" s="170">
        <v>0.24</v>
      </c>
      <c r="D518" s="236" t="s">
        <v>1417</v>
      </c>
      <c r="E518" s="238">
        <v>0</v>
      </c>
      <c r="F518" s="170">
        <v>0.21</v>
      </c>
      <c r="G518" s="236" t="s">
        <v>931</v>
      </c>
      <c r="H518" s="238">
        <v>0</v>
      </c>
      <c r="I518" s="170">
        <v>0.24</v>
      </c>
      <c r="J518" s="236" t="s">
        <v>566</v>
      </c>
      <c r="K518" s="238">
        <v>0.69</v>
      </c>
      <c r="L518" s="170">
        <v>0.21</v>
      </c>
      <c r="M518" s="236" t="s">
        <v>201</v>
      </c>
      <c r="N518" s="238">
        <v>0.69</v>
      </c>
      <c r="O518" s="170">
        <v>0.21</v>
      </c>
      <c r="P518" s="166">
        <f t="shared" si="17"/>
        <v>0.22199999999999998</v>
      </c>
    </row>
    <row r="519" spans="1:17" ht="15" customHeight="1" x14ac:dyDescent="0.25">
      <c r="A519" s="237"/>
      <c r="B519" s="239"/>
      <c r="C519" s="177"/>
      <c r="D519" s="237"/>
      <c r="E519" s="239"/>
      <c r="F519" s="177"/>
      <c r="G519" s="237"/>
      <c r="H519" s="239"/>
      <c r="I519" s="177"/>
      <c r="J519" s="237"/>
      <c r="K519" s="239"/>
      <c r="L519" s="177"/>
      <c r="M519" s="237"/>
      <c r="N519" s="239"/>
      <c r="O519" s="177"/>
      <c r="P519" s="166">
        <f t="shared" si="17"/>
        <v>0</v>
      </c>
    </row>
    <row r="520" spans="1:17" ht="15.75" x14ac:dyDescent="0.25">
      <c r="A520" s="236" t="s">
        <v>1416</v>
      </c>
      <c r="B520" s="238">
        <v>0</v>
      </c>
      <c r="C520" s="170">
        <v>0.26</v>
      </c>
      <c r="D520" s="236" t="s">
        <v>1415</v>
      </c>
      <c r="E520" s="238">
        <v>0</v>
      </c>
      <c r="F520" s="170">
        <v>0.22</v>
      </c>
      <c r="G520" s="236" t="s">
        <v>930</v>
      </c>
      <c r="H520" s="238">
        <v>0</v>
      </c>
      <c r="I520" s="170">
        <v>0.24</v>
      </c>
      <c r="J520" s="236" t="s">
        <v>565</v>
      </c>
      <c r="K520" s="238">
        <v>0.69</v>
      </c>
      <c r="L520" s="170">
        <v>0.24</v>
      </c>
      <c r="M520" s="236" t="s">
        <v>200</v>
      </c>
      <c r="N520" s="238">
        <v>0.69</v>
      </c>
      <c r="O520" s="170">
        <v>0.2</v>
      </c>
      <c r="P520" s="166">
        <f t="shared" si="17"/>
        <v>0.23199999999999998</v>
      </c>
    </row>
    <row r="521" spans="1:17" ht="15" customHeight="1" x14ac:dyDescent="0.25">
      <c r="A521" s="237"/>
      <c r="B521" s="239"/>
      <c r="C521" s="177"/>
      <c r="D521" s="237"/>
      <c r="E521" s="239"/>
      <c r="F521" s="177"/>
      <c r="G521" s="237"/>
      <c r="H521" s="239"/>
      <c r="I521" s="177"/>
      <c r="J521" s="237"/>
      <c r="K521" s="239"/>
      <c r="L521" s="177"/>
      <c r="M521" s="237"/>
      <c r="N521" s="239"/>
      <c r="O521" s="177"/>
      <c r="P521" s="166">
        <f t="shared" si="17"/>
        <v>0</v>
      </c>
    </row>
    <row r="522" spans="1:17" ht="15.75" x14ac:dyDescent="0.25">
      <c r="A522" s="236" t="s">
        <v>1414</v>
      </c>
      <c r="B522" s="238">
        <v>0</v>
      </c>
      <c r="C522" s="170">
        <v>0.27</v>
      </c>
      <c r="D522" s="236" t="s">
        <v>1413</v>
      </c>
      <c r="E522" s="238">
        <v>0</v>
      </c>
      <c r="F522" s="170">
        <v>0.15</v>
      </c>
      <c r="G522" s="236" t="s">
        <v>929</v>
      </c>
      <c r="H522" s="238">
        <v>0</v>
      </c>
      <c r="I522" s="170">
        <v>0.24</v>
      </c>
      <c r="J522" s="236" t="s">
        <v>564</v>
      </c>
      <c r="K522" s="238">
        <v>0.69</v>
      </c>
      <c r="L522" s="170">
        <v>0.25</v>
      </c>
      <c r="M522" s="236" t="s">
        <v>199</v>
      </c>
      <c r="N522" s="238">
        <v>0.69</v>
      </c>
      <c r="O522" s="170">
        <v>0.19</v>
      </c>
      <c r="P522" s="166">
        <f t="shared" si="17"/>
        <v>0.22000000000000003</v>
      </c>
    </row>
    <row r="523" spans="1:17" ht="15" customHeight="1" x14ac:dyDescent="0.25">
      <c r="A523" s="237"/>
      <c r="B523" s="239"/>
      <c r="C523" s="177"/>
      <c r="D523" s="237"/>
      <c r="E523" s="239"/>
      <c r="F523" s="177"/>
      <c r="G523" s="237"/>
      <c r="H523" s="239"/>
      <c r="I523" s="177"/>
      <c r="J523" s="237"/>
      <c r="K523" s="239"/>
      <c r="L523" s="177"/>
      <c r="M523" s="237"/>
      <c r="N523" s="239"/>
      <c r="O523" s="177"/>
      <c r="P523" s="166">
        <f t="shared" si="17"/>
        <v>0</v>
      </c>
    </row>
    <row r="524" spans="1:17" ht="15.75" x14ac:dyDescent="0.25">
      <c r="A524" s="236" t="s">
        <v>1412</v>
      </c>
      <c r="B524" s="238">
        <v>0</v>
      </c>
      <c r="C524" s="170">
        <v>0.22</v>
      </c>
      <c r="D524" s="236" t="s">
        <v>1411</v>
      </c>
      <c r="E524" s="238">
        <v>0</v>
      </c>
      <c r="F524" s="170">
        <v>0.11</v>
      </c>
      <c r="G524" s="236" t="s">
        <v>928</v>
      </c>
      <c r="H524" s="238">
        <v>0</v>
      </c>
      <c r="I524" s="170">
        <v>0.18</v>
      </c>
      <c r="J524" s="236" t="s">
        <v>563</v>
      </c>
      <c r="K524" s="238">
        <v>0.69</v>
      </c>
      <c r="L524" s="170">
        <v>0.25</v>
      </c>
      <c r="M524" s="236" t="s">
        <v>198</v>
      </c>
      <c r="N524" s="238">
        <v>0.69</v>
      </c>
      <c r="O524" s="170">
        <v>0.19</v>
      </c>
      <c r="P524" s="166">
        <f t="shared" si="17"/>
        <v>0.19</v>
      </c>
    </row>
    <row r="525" spans="1:17" ht="15" customHeight="1" x14ac:dyDescent="0.25">
      <c r="A525" s="237"/>
      <c r="B525" s="239"/>
      <c r="C525" s="177"/>
      <c r="D525" s="237"/>
      <c r="E525" s="239"/>
      <c r="F525" s="177"/>
      <c r="G525" s="237"/>
      <c r="H525" s="239"/>
      <c r="I525" s="177"/>
      <c r="J525" s="237"/>
      <c r="K525" s="239"/>
      <c r="L525" s="177"/>
      <c r="M525" s="237"/>
      <c r="N525" s="239"/>
      <c r="O525" s="177"/>
      <c r="P525" s="166">
        <f t="shared" si="17"/>
        <v>0</v>
      </c>
    </row>
    <row r="526" spans="1:17" ht="15.75" x14ac:dyDescent="0.25">
      <c r="A526" s="236" t="s">
        <v>1410</v>
      </c>
      <c r="B526" s="238">
        <v>0</v>
      </c>
      <c r="C526" s="170">
        <v>0.18</v>
      </c>
      <c r="D526" s="236" t="s">
        <v>1409</v>
      </c>
      <c r="E526" s="238">
        <v>0</v>
      </c>
      <c r="F526" s="170">
        <v>0.24</v>
      </c>
      <c r="G526" s="236" t="s">
        <v>927</v>
      </c>
      <c r="H526" s="238">
        <v>0</v>
      </c>
      <c r="I526" s="170">
        <v>0.22</v>
      </c>
      <c r="J526" s="236" t="s">
        <v>562</v>
      </c>
      <c r="K526" s="238">
        <v>0.69</v>
      </c>
      <c r="L526" s="170">
        <v>0.2</v>
      </c>
      <c r="M526" s="236" t="s">
        <v>197</v>
      </c>
      <c r="N526" s="238">
        <v>0.69</v>
      </c>
      <c r="O526" s="170">
        <v>0.21</v>
      </c>
      <c r="P526" s="166">
        <f t="shared" si="17"/>
        <v>0.21000000000000002</v>
      </c>
    </row>
    <row r="527" spans="1:17" ht="15" customHeight="1" x14ac:dyDescent="0.25">
      <c r="A527" s="237"/>
      <c r="B527" s="239"/>
      <c r="C527" s="177"/>
      <c r="D527" s="237"/>
      <c r="E527" s="239"/>
      <c r="F527" s="177"/>
      <c r="G527" s="237"/>
      <c r="H527" s="239"/>
      <c r="I527" s="177"/>
      <c r="J527" s="237"/>
      <c r="K527" s="239"/>
      <c r="L527" s="177"/>
      <c r="M527" s="237"/>
      <c r="N527" s="239"/>
      <c r="O527" s="177"/>
      <c r="P527" s="166">
        <f t="shared" si="17"/>
        <v>0</v>
      </c>
    </row>
    <row r="528" spans="1:17" ht="15.75" x14ac:dyDescent="0.25">
      <c r="A528" s="236" t="s">
        <v>1408</v>
      </c>
      <c r="B528" s="238">
        <v>0</v>
      </c>
      <c r="C528" s="170">
        <v>0.09</v>
      </c>
      <c r="D528" s="236" t="s">
        <v>1407</v>
      </c>
      <c r="E528" s="238">
        <v>0</v>
      </c>
      <c r="F528" s="170">
        <v>0.26</v>
      </c>
      <c r="G528" s="236" t="s">
        <v>926</v>
      </c>
      <c r="H528" s="238">
        <v>0</v>
      </c>
      <c r="I528" s="170">
        <v>0.22</v>
      </c>
      <c r="J528" s="236" t="s">
        <v>561</v>
      </c>
      <c r="K528" s="238">
        <v>0.69</v>
      </c>
      <c r="L528" s="170">
        <v>0.25</v>
      </c>
      <c r="M528" s="236" t="s">
        <v>196</v>
      </c>
      <c r="N528" s="238">
        <v>0.69</v>
      </c>
      <c r="O528" s="170">
        <v>0.21</v>
      </c>
      <c r="P528" s="166">
        <f t="shared" si="17"/>
        <v>0.20600000000000002</v>
      </c>
    </row>
    <row r="529" spans="1:16" ht="15" customHeight="1" x14ac:dyDescent="0.25">
      <c r="A529" s="237"/>
      <c r="B529" s="239"/>
      <c r="C529" s="177"/>
      <c r="D529" s="237"/>
      <c r="E529" s="239"/>
      <c r="F529" s="177"/>
      <c r="G529" s="237"/>
      <c r="H529" s="239"/>
      <c r="I529" s="177"/>
      <c r="J529" s="237"/>
      <c r="K529" s="239"/>
      <c r="L529" s="177"/>
      <c r="M529" s="237"/>
      <c r="N529" s="239"/>
      <c r="O529" s="177"/>
      <c r="P529" s="166">
        <f t="shared" si="17"/>
        <v>0</v>
      </c>
    </row>
    <row r="530" spans="1:16" ht="15.75" x14ac:dyDescent="0.25">
      <c r="A530" s="236" t="s">
        <v>1406</v>
      </c>
      <c r="B530" s="238">
        <v>0</v>
      </c>
      <c r="C530" s="170">
        <v>0.05</v>
      </c>
      <c r="D530" s="236" t="s">
        <v>1405</v>
      </c>
      <c r="E530" s="238">
        <v>0</v>
      </c>
      <c r="F530" s="170">
        <v>0.25</v>
      </c>
      <c r="G530" s="236" t="s">
        <v>925</v>
      </c>
      <c r="H530" s="238">
        <v>0</v>
      </c>
      <c r="I530" s="170">
        <v>0.21</v>
      </c>
      <c r="J530" s="236" t="s">
        <v>560</v>
      </c>
      <c r="K530" s="238">
        <v>0.69</v>
      </c>
      <c r="L530" s="170">
        <v>0.22</v>
      </c>
      <c r="M530" s="236" t="s">
        <v>195</v>
      </c>
      <c r="N530" s="238">
        <v>0.69</v>
      </c>
      <c r="O530" s="170">
        <v>0.22</v>
      </c>
      <c r="P530" s="166">
        <f t="shared" si="17"/>
        <v>0.19</v>
      </c>
    </row>
    <row r="531" spans="1:16" ht="15" customHeight="1" x14ac:dyDescent="0.25">
      <c r="A531" s="237"/>
      <c r="B531" s="239"/>
      <c r="C531" s="177"/>
      <c r="D531" s="237"/>
      <c r="E531" s="239"/>
      <c r="F531" s="177"/>
      <c r="G531" s="237"/>
      <c r="H531" s="239"/>
      <c r="I531" s="177"/>
      <c r="J531" s="237"/>
      <c r="K531" s="239"/>
      <c r="L531" s="177"/>
      <c r="M531" s="237"/>
      <c r="N531" s="239"/>
      <c r="O531" s="177"/>
      <c r="P531" s="166">
        <f t="shared" si="17"/>
        <v>0</v>
      </c>
    </row>
    <row r="532" spans="1:16" ht="15.75" x14ac:dyDescent="0.25">
      <c r="A532" s="236" t="s">
        <v>1404</v>
      </c>
      <c r="B532" s="238">
        <v>0</v>
      </c>
      <c r="C532" s="170">
        <v>0.17</v>
      </c>
      <c r="D532" s="236" t="s">
        <v>1403</v>
      </c>
      <c r="E532" s="238">
        <v>0</v>
      </c>
      <c r="F532" s="170">
        <v>0.19</v>
      </c>
      <c r="G532" s="236" t="s">
        <v>924</v>
      </c>
      <c r="H532" s="238">
        <v>0</v>
      </c>
      <c r="I532" s="170">
        <v>0.23</v>
      </c>
      <c r="J532" s="236" t="s">
        <v>559</v>
      </c>
      <c r="K532" s="238">
        <v>0.67</v>
      </c>
      <c r="L532" s="170">
        <v>0.19</v>
      </c>
      <c r="M532" s="236" t="s">
        <v>194</v>
      </c>
      <c r="N532" s="238">
        <v>0.67</v>
      </c>
      <c r="O532" s="170">
        <v>0.22</v>
      </c>
      <c r="P532" s="166">
        <f t="shared" si="17"/>
        <v>0.2</v>
      </c>
    </row>
    <row r="533" spans="1:16" ht="15" customHeight="1" x14ac:dyDescent="0.25">
      <c r="A533" s="237"/>
      <c r="B533" s="239"/>
      <c r="C533" s="177"/>
      <c r="D533" s="237"/>
      <c r="E533" s="239"/>
      <c r="F533" s="177"/>
      <c r="G533" s="237"/>
      <c r="H533" s="239"/>
      <c r="I533" s="177"/>
      <c r="J533" s="237"/>
      <c r="K533" s="239"/>
      <c r="L533" s="177"/>
      <c r="M533" s="237"/>
      <c r="N533" s="239"/>
      <c r="O533" s="177"/>
      <c r="P533" s="166">
        <f t="shared" si="17"/>
        <v>0</v>
      </c>
    </row>
    <row r="534" spans="1:16" ht="15.75" x14ac:dyDescent="0.25">
      <c r="A534" s="236" t="s">
        <v>1402</v>
      </c>
      <c r="B534" s="238">
        <v>0</v>
      </c>
      <c r="C534" s="170">
        <v>0.19</v>
      </c>
      <c r="D534" s="236" t="s">
        <v>1401</v>
      </c>
      <c r="E534" s="238">
        <v>0</v>
      </c>
      <c r="F534" s="170">
        <v>0.09</v>
      </c>
      <c r="G534" s="236" t="s">
        <v>923</v>
      </c>
      <c r="H534" s="238">
        <v>0</v>
      </c>
      <c r="I534" s="170">
        <v>0.18</v>
      </c>
      <c r="J534" s="236" t="s">
        <v>558</v>
      </c>
      <c r="K534" s="238">
        <v>0.68</v>
      </c>
      <c r="L534" s="170">
        <v>0.18</v>
      </c>
      <c r="M534" s="236" t="s">
        <v>193</v>
      </c>
      <c r="N534" s="238">
        <v>0.68</v>
      </c>
      <c r="O534" s="170">
        <v>0.22</v>
      </c>
      <c r="P534" s="166">
        <f t="shared" si="17"/>
        <v>0.17199999999999999</v>
      </c>
    </row>
    <row r="535" spans="1:16" ht="15" customHeight="1" x14ac:dyDescent="0.25">
      <c r="A535" s="237"/>
      <c r="B535" s="239"/>
      <c r="C535" s="177"/>
      <c r="D535" s="237"/>
      <c r="E535" s="239"/>
      <c r="F535" s="177"/>
      <c r="G535" s="237"/>
      <c r="H535" s="239"/>
      <c r="I535" s="177"/>
      <c r="J535" s="237"/>
      <c r="K535" s="239"/>
      <c r="L535" s="177"/>
      <c r="M535" s="237"/>
      <c r="N535" s="239"/>
      <c r="O535" s="177"/>
      <c r="P535" s="166">
        <f t="shared" si="17"/>
        <v>0</v>
      </c>
    </row>
    <row r="536" spans="1:16" ht="15.75" x14ac:dyDescent="0.25">
      <c r="A536" s="236" t="s">
        <v>1400</v>
      </c>
      <c r="B536" s="238">
        <v>0</v>
      </c>
      <c r="C536" s="170">
        <v>0.19</v>
      </c>
      <c r="D536" s="236" t="s">
        <v>1399</v>
      </c>
      <c r="E536" s="238">
        <v>0</v>
      </c>
      <c r="F536" s="170">
        <v>0.18</v>
      </c>
      <c r="G536" s="236" t="s">
        <v>922</v>
      </c>
      <c r="H536" s="238">
        <v>0</v>
      </c>
      <c r="I536" s="170">
        <v>0.05</v>
      </c>
      <c r="J536" s="236" t="s">
        <v>557</v>
      </c>
      <c r="K536" s="238">
        <v>0.68</v>
      </c>
      <c r="L536" s="170">
        <v>0.18</v>
      </c>
      <c r="M536" s="236" t="s">
        <v>192</v>
      </c>
      <c r="N536" s="238">
        <v>0.68</v>
      </c>
      <c r="O536" s="170">
        <v>0.24</v>
      </c>
      <c r="P536" s="166">
        <f t="shared" si="17"/>
        <v>0.16799999999999998</v>
      </c>
    </row>
    <row r="537" spans="1:16" ht="15" customHeight="1" x14ac:dyDescent="0.25">
      <c r="A537" s="237"/>
      <c r="B537" s="239"/>
      <c r="C537" s="177"/>
      <c r="D537" s="237"/>
      <c r="E537" s="239"/>
      <c r="F537" s="177"/>
      <c r="G537" s="237"/>
      <c r="H537" s="239"/>
      <c r="I537" s="177"/>
      <c r="J537" s="237"/>
      <c r="K537" s="239"/>
      <c r="L537" s="177"/>
      <c r="M537" s="237"/>
      <c r="N537" s="239"/>
      <c r="O537" s="177"/>
      <c r="P537" s="166">
        <f t="shared" si="17"/>
        <v>0</v>
      </c>
    </row>
    <row r="538" spans="1:16" ht="15.75" x14ac:dyDescent="0.25">
      <c r="A538" s="236" t="s">
        <v>1398</v>
      </c>
      <c r="B538" s="238">
        <v>0</v>
      </c>
      <c r="C538" s="170">
        <v>0.2</v>
      </c>
      <c r="D538" s="236" t="s">
        <v>1397</v>
      </c>
      <c r="E538" s="238">
        <v>0</v>
      </c>
      <c r="F538" s="170">
        <v>0.2</v>
      </c>
      <c r="G538" s="236" t="s">
        <v>921</v>
      </c>
      <c r="H538" s="238">
        <v>0</v>
      </c>
      <c r="I538" s="170">
        <v>0.16</v>
      </c>
      <c r="J538" s="236" t="s">
        <v>556</v>
      </c>
      <c r="K538" s="238">
        <v>0.68</v>
      </c>
      <c r="L538" s="170">
        <v>0.21</v>
      </c>
      <c r="M538" s="236" t="s">
        <v>191</v>
      </c>
      <c r="N538" s="238">
        <v>0.68</v>
      </c>
      <c r="O538" s="170">
        <v>0.24</v>
      </c>
      <c r="P538" s="166">
        <f t="shared" si="17"/>
        <v>0.20200000000000001</v>
      </c>
    </row>
    <row r="539" spans="1:16" ht="15" customHeight="1" x14ac:dyDescent="0.25">
      <c r="A539" s="237"/>
      <c r="B539" s="239"/>
      <c r="C539" s="177"/>
      <c r="D539" s="237"/>
      <c r="E539" s="239"/>
      <c r="F539" s="177"/>
      <c r="G539" s="237"/>
      <c r="H539" s="239"/>
      <c r="I539" s="177"/>
      <c r="J539" s="237"/>
      <c r="K539" s="239"/>
      <c r="L539" s="177"/>
      <c r="M539" s="237"/>
      <c r="N539" s="239"/>
      <c r="O539" s="177"/>
      <c r="P539" s="166">
        <f t="shared" si="17"/>
        <v>0</v>
      </c>
    </row>
    <row r="540" spans="1:16" ht="15.75" x14ac:dyDescent="0.25">
      <c r="A540" s="236" t="s">
        <v>1396</v>
      </c>
      <c r="B540" s="238">
        <v>0</v>
      </c>
      <c r="C540" s="170">
        <v>0.22</v>
      </c>
      <c r="D540" s="236" t="s">
        <v>1395</v>
      </c>
      <c r="E540" s="238">
        <v>0</v>
      </c>
      <c r="F540" s="170">
        <v>0.19</v>
      </c>
      <c r="G540" s="236" t="s">
        <v>920</v>
      </c>
      <c r="H540" s="238">
        <v>0</v>
      </c>
      <c r="I540" s="170">
        <v>0.21</v>
      </c>
      <c r="J540" s="236" t="s">
        <v>555</v>
      </c>
      <c r="K540" s="238">
        <v>0.68</v>
      </c>
      <c r="L540" s="170">
        <v>0.22</v>
      </c>
      <c r="M540" s="236" t="s">
        <v>190</v>
      </c>
      <c r="N540" s="238">
        <v>0.68</v>
      </c>
      <c r="O540" s="170">
        <v>0.24</v>
      </c>
      <c r="P540" s="166">
        <f t="shared" si="17"/>
        <v>0.21600000000000003</v>
      </c>
    </row>
    <row r="541" spans="1:16" ht="15" customHeight="1" x14ac:dyDescent="0.25">
      <c r="A541" s="237"/>
      <c r="B541" s="239"/>
      <c r="C541" s="177"/>
      <c r="D541" s="237"/>
      <c r="E541" s="239"/>
      <c r="F541" s="177"/>
      <c r="G541" s="237"/>
      <c r="H541" s="239"/>
      <c r="I541" s="177"/>
      <c r="J541" s="237"/>
      <c r="K541" s="239"/>
      <c r="L541" s="177"/>
      <c r="M541" s="237"/>
      <c r="N541" s="239"/>
      <c r="O541" s="177"/>
      <c r="P541" s="166">
        <f t="shared" si="17"/>
        <v>0</v>
      </c>
    </row>
    <row r="542" spans="1:16" ht="15.75" x14ac:dyDescent="0.25">
      <c r="A542" s="236" t="s">
        <v>1394</v>
      </c>
      <c r="B542" s="238">
        <v>0</v>
      </c>
      <c r="C542" s="170">
        <v>0.22</v>
      </c>
      <c r="D542" s="236" t="s">
        <v>1393</v>
      </c>
      <c r="E542" s="238">
        <v>0</v>
      </c>
      <c r="F542" s="170">
        <v>0.17</v>
      </c>
      <c r="G542" s="236" t="s">
        <v>919</v>
      </c>
      <c r="H542" s="238">
        <v>0</v>
      </c>
      <c r="I542" s="170">
        <v>0.28000000000000003</v>
      </c>
      <c r="J542" s="236" t="s">
        <v>554</v>
      </c>
      <c r="K542" s="238">
        <v>0.68</v>
      </c>
      <c r="L542" s="170">
        <v>0.22</v>
      </c>
      <c r="M542" s="236" t="s">
        <v>189</v>
      </c>
      <c r="N542" s="238">
        <v>0.68</v>
      </c>
      <c r="O542" s="170">
        <v>0.25</v>
      </c>
      <c r="P542" s="166">
        <f t="shared" si="17"/>
        <v>0.22800000000000004</v>
      </c>
    </row>
    <row r="543" spans="1:16" ht="15" customHeight="1" x14ac:dyDescent="0.25">
      <c r="A543" s="237"/>
      <c r="B543" s="239"/>
      <c r="C543" s="177"/>
      <c r="D543" s="237"/>
      <c r="E543" s="239"/>
      <c r="F543" s="177"/>
      <c r="G543" s="237"/>
      <c r="H543" s="239"/>
      <c r="I543" s="177"/>
      <c r="J543" s="237"/>
      <c r="K543" s="239"/>
      <c r="L543" s="177"/>
      <c r="M543" s="237"/>
      <c r="N543" s="239"/>
      <c r="O543" s="177"/>
      <c r="P543" s="166">
        <f t="shared" si="17"/>
        <v>0</v>
      </c>
    </row>
    <row r="544" spans="1:16" ht="15.75" x14ac:dyDescent="0.25">
      <c r="A544" s="236" t="s">
        <v>1392</v>
      </c>
      <c r="B544" s="238">
        <v>0</v>
      </c>
      <c r="C544" s="170">
        <v>0.2</v>
      </c>
      <c r="D544" s="236" t="s">
        <v>1391</v>
      </c>
      <c r="E544" s="238">
        <v>0</v>
      </c>
      <c r="F544" s="170">
        <v>0.16</v>
      </c>
      <c r="G544" s="236" t="s">
        <v>918</v>
      </c>
      <c r="H544" s="238">
        <v>0</v>
      </c>
      <c r="I544" s="170">
        <v>0.26</v>
      </c>
      <c r="J544" s="236" t="s">
        <v>553</v>
      </c>
      <c r="K544" s="238">
        <v>0.68</v>
      </c>
      <c r="L544" s="170">
        <v>0.22</v>
      </c>
      <c r="M544" s="236" t="s">
        <v>188</v>
      </c>
      <c r="N544" s="238">
        <v>0.68</v>
      </c>
      <c r="O544" s="170">
        <v>0.25</v>
      </c>
      <c r="P544" s="166">
        <f t="shared" si="17"/>
        <v>0.21799999999999997</v>
      </c>
    </row>
    <row r="545" spans="1:16" ht="15" customHeight="1" x14ac:dyDescent="0.25">
      <c r="A545" s="237"/>
      <c r="B545" s="239"/>
      <c r="C545" s="177"/>
      <c r="D545" s="237"/>
      <c r="E545" s="239"/>
      <c r="F545" s="177"/>
      <c r="G545" s="237"/>
      <c r="H545" s="239"/>
      <c r="I545" s="177"/>
      <c r="J545" s="237"/>
      <c r="K545" s="239"/>
      <c r="L545" s="177"/>
      <c r="M545" s="237"/>
      <c r="N545" s="239"/>
      <c r="O545" s="177"/>
      <c r="P545" s="166">
        <f t="shared" si="17"/>
        <v>0</v>
      </c>
    </row>
    <row r="546" spans="1:16" ht="15.75" x14ac:dyDescent="0.25">
      <c r="A546" s="236" t="s">
        <v>1390</v>
      </c>
      <c r="B546" s="238">
        <v>0</v>
      </c>
      <c r="C546" s="170">
        <v>0.2</v>
      </c>
      <c r="D546" s="236" t="s">
        <v>1389</v>
      </c>
      <c r="E546" s="238">
        <v>0</v>
      </c>
      <c r="F546" s="170">
        <v>0.08</v>
      </c>
      <c r="G546" s="236" t="s">
        <v>917</v>
      </c>
      <c r="H546" s="238">
        <v>0</v>
      </c>
      <c r="I546" s="170">
        <v>0.21</v>
      </c>
      <c r="J546" s="236" t="s">
        <v>552</v>
      </c>
      <c r="K546" s="238">
        <v>0.67</v>
      </c>
      <c r="L546" s="170">
        <v>0.23</v>
      </c>
      <c r="M546" s="236" t="s">
        <v>187</v>
      </c>
      <c r="N546" s="238">
        <v>0.67</v>
      </c>
      <c r="O546" s="170">
        <v>0.23</v>
      </c>
      <c r="P546" s="166">
        <f t="shared" si="17"/>
        <v>0.19</v>
      </c>
    </row>
    <row r="547" spans="1:16" ht="15" customHeight="1" x14ac:dyDescent="0.25">
      <c r="A547" s="237"/>
      <c r="B547" s="239"/>
      <c r="C547" s="177"/>
      <c r="D547" s="237"/>
      <c r="E547" s="239"/>
      <c r="F547" s="177"/>
      <c r="G547" s="237"/>
      <c r="H547" s="239"/>
      <c r="I547" s="177"/>
      <c r="J547" s="237"/>
      <c r="K547" s="239"/>
      <c r="L547" s="177"/>
      <c r="M547" s="237"/>
      <c r="N547" s="239"/>
      <c r="O547" s="177"/>
      <c r="P547" s="166">
        <f t="shared" si="17"/>
        <v>0</v>
      </c>
    </row>
    <row r="548" spans="1:16" ht="15.75" x14ac:dyDescent="0.25">
      <c r="A548" s="236" t="s">
        <v>1388</v>
      </c>
      <c r="B548" s="238">
        <v>0</v>
      </c>
      <c r="C548" s="170">
        <v>0.19</v>
      </c>
      <c r="D548" s="236" t="s">
        <v>1387</v>
      </c>
      <c r="E548" s="238">
        <v>0</v>
      </c>
      <c r="F548" s="170">
        <v>0.13</v>
      </c>
      <c r="G548" s="236" t="s">
        <v>916</v>
      </c>
      <c r="H548" s="238">
        <v>0</v>
      </c>
      <c r="I548" s="170">
        <v>0.2</v>
      </c>
      <c r="J548" s="236" t="s">
        <v>551</v>
      </c>
      <c r="K548" s="238">
        <v>0.67</v>
      </c>
      <c r="L548" s="170">
        <v>0.19</v>
      </c>
      <c r="M548" s="236" t="s">
        <v>186</v>
      </c>
      <c r="N548" s="238">
        <v>0.67</v>
      </c>
      <c r="O548" s="170">
        <v>0.23</v>
      </c>
      <c r="P548" s="166">
        <f t="shared" ref="P548:P575" si="18">(C548+F548+I548+L548+O548)/5</f>
        <v>0.188</v>
      </c>
    </row>
    <row r="549" spans="1:16" ht="15" customHeight="1" x14ac:dyDescent="0.25">
      <c r="A549" s="237"/>
      <c r="B549" s="239"/>
      <c r="C549" s="177"/>
      <c r="D549" s="237"/>
      <c r="E549" s="239"/>
      <c r="F549" s="177"/>
      <c r="G549" s="237"/>
      <c r="H549" s="239"/>
      <c r="I549" s="177"/>
      <c r="J549" s="237"/>
      <c r="K549" s="239"/>
      <c r="L549" s="177"/>
      <c r="M549" s="237"/>
      <c r="N549" s="239"/>
      <c r="O549" s="177"/>
      <c r="P549" s="166">
        <f t="shared" si="18"/>
        <v>0</v>
      </c>
    </row>
    <row r="550" spans="1:16" ht="15.75" x14ac:dyDescent="0.25">
      <c r="A550" s="236" t="s">
        <v>1386</v>
      </c>
      <c r="B550" s="238">
        <v>0</v>
      </c>
      <c r="C550" s="170">
        <v>0.2</v>
      </c>
      <c r="D550" s="236" t="s">
        <v>1385</v>
      </c>
      <c r="E550" s="238">
        <v>0</v>
      </c>
      <c r="F550" s="170">
        <v>0.19</v>
      </c>
      <c r="G550" s="236" t="s">
        <v>915</v>
      </c>
      <c r="H550" s="238">
        <v>0</v>
      </c>
      <c r="I550" s="170">
        <v>0.2</v>
      </c>
      <c r="J550" s="236" t="s">
        <v>550</v>
      </c>
      <c r="K550" s="238">
        <v>0.67</v>
      </c>
      <c r="L550" s="170">
        <v>0.18</v>
      </c>
      <c r="M550" s="236" t="s">
        <v>185</v>
      </c>
      <c r="N550" s="238">
        <v>0.67</v>
      </c>
      <c r="O550" s="170">
        <v>0.18</v>
      </c>
      <c r="P550" s="166">
        <f t="shared" si="18"/>
        <v>0.19</v>
      </c>
    </row>
    <row r="551" spans="1:16" ht="15" customHeight="1" x14ac:dyDescent="0.25">
      <c r="A551" s="237"/>
      <c r="B551" s="239"/>
      <c r="C551" s="177"/>
      <c r="D551" s="237"/>
      <c r="E551" s="239"/>
      <c r="F551" s="177"/>
      <c r="G551" s="237"/>
      <c r="H551" s="239"/>
      <c r="I551" s="177"/>
      <c r="J551" s="237"/>
      <c r="K551" s="239"/>
      <c r="L551" s="177"/>
      <c r="M551" s="237"/>
      <c r="N551" s="239"/>
      <c r="O551" s="177"/>
      <c r="P551" s="166">
        <f t="shared" si="18"/>
        <v>0</v>
      </c>
    </row>
    <row r="552" spans="1:16" ht="15.75" x14ac:dyDescent="0.25">
      <c r="A552" s="236" t="s">
        <v>1384</v>
      </c>
      <c r="B552" s="238">
        <v>0</v>
      </c>
      <c r="C552" s="170">
        <v>0.21</v>
      </c>
      <c r="D552" s="236" t="s">
        <v>1383</v>
      </c>
      <c r="E552" s="238">
        <v>0</v>
      </c>
      <c r="F552" s="170">
        <v>0.2</v>
      </c>
      <c r="G552" s="236" t="s">
        <v>914</v>
      </c>
      <c r="H552" s="238">
        <v>0</v>
      </c>
      <c r="I552" s="170">
        <v>0.21</v>
      </c>
      <c r="J552" s="236" t="s">
        <v>549</v>
      </c>
      <c r="K552" s="238">
        <v>0.67</v>
      </c>
      <c r="L552" s="170">
        <v>0.16</v>
      </c>
      <c r="M552" s="236" t="s">
        <v>184</v>
      </c>
      <c r="N552" s="238">
        <v>0.67</v>
      </c>
      <c r="O552" s="170">
        <v>0.16</v>
      </c>
      <c r="P552" s="166">
        <f t="shared" si="18"/>
        <v>0.188</v>
      </c>
    </row>
    <row r="553" spans="1:16" ht="15" customHeight="1" x14ac:dyDescent="0.25">
      <c r="A553" s="237"/>
      <c r="B553" s="239"/>
      <c r="C553" s="177"/>
      <c r="D553" s="237"/>
      <c r="E553" s="239"/>
      <c r="F553" s="177"/>
      <c r="G553" s="237"/>
      <c r="H553" s="239"/>
      <c r="I553" s="177"/>
      <c r="J553" s="237"/>
      <c r="K553" s="239"/>
      <c r="L553" s="177"/>
      <c r="M553" s="237"/>
      <c r="N553" s="239"/>
      <c r="O553" s="177"/>
      <c r="P553" s="166">
        <f t="shared" si="18"/>
        <v>0</v>
      </c>
    </row>
    <row r="554" spans="1:16" ht="15.75" x14ac:dyDescent="0.25">
      <c r="A554" s="236" t="s">
        <v>1382</v>
      </c>
      <c r="B554" s="238">
        <v>0</v>
      </c>
      <c r="C554" s="170">
        <v>0.19</v>
      </c>
      <c r="D554" s="236" t="s">
        <v>1381</v>
      </c>
      <c r="E554" s="238">
        <v>0</v>
      </c>
      <c r="F554" s="170">
        <v>0.17</v>
      </c>
      <c r="G554" s="236" t="s">
        <v>913</v>
      </c>
      <c r="H554" s="238">
        <v>0</v>
      </c>
      <c r="I554" s="170">
        <v>0.21</v>
      </c>
      <c r="J554" s="236" t="s">
        <v>548</v>
      </c>
      <c r="K554" s="238">
        <v>0.67</v>
      </c>
      <c r="L554" s="170">
        <v>0.08</v>
      </c>
      <c r="M554" s="236" t="s">
        <v>183</v>
      </c>
      <c r="N554" s="238">
        <v>0.67</v>
      </c>
      <c r="O554" s="170">
        <v>0.11</v>
      </c>
      <c r="P554" s="166">
        <f t="shared" si="18"/>
        <v>0.15199999999999997</v>
      </c>
    </row>
    <row r="555" spans="1:16" ht="15" customHeight="1" x14ac:dyDescent="0.25">
      <c r="A555" s="237"/>
      <c r="B555" s="239"/>
      <c r="C555" s="177"/>
      <c r="D555" s="237"/>
      <c r="E555" s="239"/>
      <c r="F555" s="177"/>
      <c r="G555" s="237"/>
      <c r="H555" s="239"/>
      <c r="I555" s="177"/>
      <c r="J555" s="237"/>
      <c r="K555" s="239"/>
      <c r="L555" s="177"/>
      <c r="M555" s="237"/>
      <c r="N555" s="239"/>
      <c r="O555" s="177"/>
      <c r="P555" s="166">
        <f t="shared" si="18"/>
        <v>0</v>
      </c>
    </row>
    <row r="556" spans="1:16" ht="15.75" x14ac:dyDescent="0.25">
      <c r="A556" s="236" t="s">
        <v>1380</v>
      </c>
      <c r="B556" s="238">
        <v>0</v>
      </c>
      <c r="C556" s="170">
        <v>0.11</v>
      </c>
      <c r="D556" s="236" t="s">
        <v>1379</v>
      </c>
      <c r="E556" s="238">
        <v>0</v>
      </c>
      <c r="F556" s="170">
        <v>0.18</v>
      </c>
      <c r="G556" s="236" t="s">
        <v>912</v>
      </c>
      <c r="H556" s="238">
        <v>0</v>
      </c>
      <c r="I556" s="170">
        <v>0.2</v>
      </c>
      <c r="J556" s="236" t="s">
        <v>547</v>
      </c>
      <c r="K556" s="238">
        <v>0.67</v>
      </c>
      <c r="L556" s="170">
        <v>0.16</v>
      </c>
      <c r="M556" s="236" t="s">
        <v>182</v>
      </c>
      <c r="N556" s="238">
        <v>0.67</v>
      </c>
      <c r="O556" s="170">
        <v>0.18</v>
      </c>
      <c r="P556" s="166">
        <f t="shared" si="18"/>
        <v>0.16600000000000001</v>
      </c>
    </row>
    <row r="557" spans="1:16" ht="15" customHeight="1" x14ac:dyDescent="0.25">
      <c r="A557" s="237"/>
      <c r="B557" s="239"/>
      <c r="C557" s="177"/>
      <c r="D557" s="237"/>
      <c r="E557" s="239"/>
      <c r="F557" s="177"/>
      <c r="G557" s="237"/>
      <c r="H557" s="239"/>
      <c r="I557" s="177"/>
      <c r="J557" s="237"/>
      <c r="K557" s="239"/>
      <c r="L557" s="177"/>
      <c r="M557" s="237"/>
      <c r="N557" s="239"/>
      <c r="O557" s="177"/>
      <c r="P557" s="166">
        <f t="shared" si="18"/>
        <v>0</v>
      </c>
    </row>
    <row r="558" spans="1:16" ht="15.75" x14ac:dyDescent="0.25">
      <c r="A558" s="236" t="s">
        <v>1378</v>
      </c>
      <c r="B558" s="238">
        <v>0</v>
      </c>
      <c r="C558" s="170">
        <v>0.08</v>
      </c>
      <c r="D558" s="236" t="s">
        <v>1377</v>
      </c>
      <c r="E558" s="238">
        <v>0</v>
      </c>
      <c r="F558" s="170">
        <v>0.15</v>
      </c>
      <c r="G558" s="236" t="s">
        <v>911</v>
      </c>
      <c r="H558" s="238">
        <v>0</v>
      </c>
      <c r="I558" s="170">
        <v>0.18</v>
      </c>
      <c r="J558" s="236" t="s">
        <v>546</v>
      </c>
      <c r="K558" s="238">
        <v>0.67</v>
      </c>
      <c r="L558" s="170">
        <v>0.17</v>
      </c>
      <c r="M558" s="236" t="s">
        <v>181</v>
      </c>
      <c r="N558" s="238">
        <v>0.67</v>
      </c>
      <c r="O558" s="170">
        <v>0.19</v>
      </c>
      <c r="P558" s="166">
        <f t="shared" si="18"/>
        <v>0.154</v>
      </c>
    </row>
    <row r="559" spans="1:16" ht="15" customHeight="1" x14ac:dyDescent="0.25">
      <c r="A559" s="237"/>
      <c r="B559" s="239"/>
      <c r="C559" s="177"/>
      <c r="D559" s="237"/>
      <c r="E559" s="239"/>
      <c r="F559" s="177"/>
      <c r="G559" s="237"/>
      <c r="H559" s="239"/>
      <c r="I559" s="177"/>
      <c r="J559" s="237"/>
      <c r="K559" s="239"/>
      <c r="L559" s="177"/>
      <c r="M559" s="237"/>
      <c r="N559" s="239"/>
      <c r="O559" s="177"/>
      <c r="P559" s="166">
        <f t="shared" si="18"/>
        <v>0</v>
      </c>
    </row>
    <row r="560" spans="1:16" ht="15.75" x14ac:dyDescent="0.25">
      <c r="A560" s="236" t="s">
        <v>1376</v>
      </c>
      <c r="B560" s="238">
        <v>0</v>
      </c>
      <c r="C560" s="170">
        <v>0.18</v>
      </c>
      <c r="D560" s="236" t="s">
        <v>1375</v>
      </c>
      <c r="E560" s="238">
        <v>0</v>
      </c>
      <c r="F560" s="170">
        <v>0.17</v>
      </c>
      <c r="G560" s="236" t="s">
        <v>910</v>
      </c>
      <c r="H560" s="238">
        <v>0</v>
      </c>
      <c r="I560" s="170">
        <v>0.23</v>
      </c>
      <c r="J560" s="236" t="s">
        <v>545</v>
      </c>
      <c r="K560" s="238">
        <v>0.66</v>
      </c>
      <c r="L560" s="170">
        <v>0.23</v>
      </c>
      <c r="M560" s="236" t="s">
        <v>180</v>
      </c>
      <c r="N560" s="238">
        <v>0.66</v>
      </c>
      <c r="O560" s="170">
        <v>0.2</v>
      </c>
      <c r="P560" s="166">
        <f t="shared" si="18"/>
        <v>0.20200000000000001</v>
      </c>
    </row>
    <row r="561" spans="1:17" ht="15" customHeight="1" x14ac:dyDescent="0.25">
      <c r="A561" s="237"/>
      <c r="B561" s="239"/>
      <c r="C561" s="177"/>
      <c r="D561" s="237"/>
      <c r="E561" s="239"/>
      <c r="F561" s="177"/>
      <c r="G561" s="237"/>
      <c r="H561" s="239"/>
      <c r="I561" s="177"/>
      <c r="J561" s="237"/>
      <c r="K561" s="239"/>
      <c r="L561" s="177"/>
      <c r="M561" s="237"/>
      <c r="N561" s="239"/>
      <c r="O561" s="177"/>
      <c r="P561" s="166">
        <f t="shared" si="18"/>
        <v>0</v>
      </c>
    </row>
    <row r="562" spans="1:17" ht="15.75" x14ac:dyDescent="0.25">
      <c r="A562" s="236" t="s">
        <v>1374</v>
      </c>
      <c r="B562" s="238">
        <v>0</v>
      </c>
      <c r="C562" s="170">
        <v>0.23</v>
      </c>
      <c r="D562" s="236" t="s">
        <v>1373</v>
      </c>
      <c r="E562" s="238">
        <v>0</v>
      </c>
      <c r="F562" s="170">
        <v>0.13</v>
      </c>
      <c r="G562" s="236" t="s">
        <v>909</v>
      </c>
      <c r="H562" s="238">
        <v>0</v>
      </c>
      <c r="I562" s="170">
        <v>0.2</v>
      </c>
      <c r="J562" s="236" t="s">
        <v>544</v>
      </c>
      <c r="K562" s="238">
        <v>0.66</v>
      </c>
      <c r="L562" s="170">
        <v>0.22</v>
      </c>
      <c r="M562" s="236" t="s">
        <v>179</v>
      </c>
      <c r="N562" s="238">
        <v>0.66</v>
      </c>
      <c r="O562" s="170">
        <v>0.22</v>
      </c>
      <c r="P562" s="166">
        <f t="shared" si="18"/>
        <v>0.2</v>
      </c>
    </row>
    <row r="563" spans="1:17" ht="15" customHeight="1" x14ac:dyDescent="0.25">
      <c r="A563" s="237"/>
      <c r="B563" s="239"/>
      <c r="C563" s="177"/>
      <c r="D563" s="237"/>
      <c r="E563" s="239"/>
      <c r="F563" s="177"/>
      <c r="G563" s="237"/>
      <c r="H563" s="239"/>
      <c r="I563" s="177"/>
      <c r="J563" s="237"/>
      <c r="K563" s="239"/>
      <c r="L563" s="177"/>
      <c r="M563" s="237"/>
      <c r="N563" s="239"/>
      <c r="O563" s="177"/>
      <c r="P563" s="166">
        <f t="shared" si="18"/>
        <v>0</v>
      </c>
    </row>
    <row r="564" spans="1:17" ht="15.75" x14ac:dyDescent="0.25">
      <c r="A564" s="236" t="s">
        <v>1372</v>
      </c>
      <c r="B564" s="238">
        <v>0</v>
      </c>
      <c r="C564" s="170">
        <v>0.23</v>
      </c>
      <c r="D564" s="236" t="s">
        <v>1371</v>
      </c>
      <c r="E564" s="238">
        <v>0</v>
      </c>
      <c r="F564" s="170">
        <v>0.09</v>
      </c>
      <c r="G564" s="236" t="s">
        <v>908</v>
      </c>
      <c r="H564" s="238">
        <v>0</v>
      </c>
      <c r="I564" s="170">
        <v>0.17</v>
      </c>
      <c r="J564" s="236" t="s">
        <v>543</v>
      </c>
      <c r="K564" s="238">
        <v>0.66</v>
      </c>
      <c r="L564" s="170">
        <v>0.17</v>
      </c>
      <c r="M564" s="236" t="s">
        <v>178</v>
      </c>
      <c r="N564" s="238">
        <v>0.66</v>
      </c>
      <c r="O564" s="170">
        <v>0.22</v>
      </c>
      <c r="P564" s="166">
        <f t="shared" si="18"/>
        <v>0.17599999999999999</v>
      </c>
    </row>
    <row r="565" spans="1:17" ht="15" customHeight="1" x14ac:dyDescent="0.25">
      <c r="A565" s="237"/>
      <c r="B565" s="239"/>
      <c r="C565" s="177"/>
      <c r="D565" s="237"/>
      <c r="E565" s="239"/>
      <c r="F565" s="177"/>
      <c r="G565" s="237"/>
      <c r="H565" s="239"/>
      <c r="I565" s="177"/>
      <c r="J565" s="237"/>
      <c r="K565" s="239"/>
      <c r="L565" s="177"/>
      <c r="M565" s="237"/>
      <c r="N565" s="239"/>
      <c r="O565" s="177"/>
      <c r="P565" s="166">
        <f t="shared" si="18"/>
        <v>0</v>
      </c>
    </row>
    <row r="566" spans="1:17" ht="15.75" x14ac:dyDescent="0.25">
      <c r="A566" s="236" t="s">
        <v>1370</v>
      </c>
      <c r="B566" s="238">
        <v>0</v>
      </c>
      <c r="C566" s="170">
        <v>0.25</v>
      </c>
      <c r="D566" s="236" t="s">
        <v>1369</v>
      </c>
      <c r="E566" s="238">
        <v>0</v>
      </c>
      <c r="F566" s="170">
        <v>0.11</v>
      </c>
      <c r="G566" s="236" t="s">
        <v>907</v>
      </c>
      <c r="H566" s="238">
        <v>0</v>
      </c>
      <c r="I566" s="170">
        <v>0.16</v>
      </c>
      <c r="J566" s="236" t="s">
        <v>542</v>
      </c>
      <c r="K566" s="238">
        <v>0.66</v>
      </c>
      <c r="L566" s="170">
        <v>0.14000000000000001</v>
      </c>
      <c r="M566" s="236" t="s">
        <v>177</v>
      </c>
      <c r="N566" s="238">
        <v>0.66</v>
      </c>
      <c r="O566" s="170">
        <v>0.19</v>
      </c>
      <c r="P566" s="166">
        <f t="shared" si="18"/>
        <v>0.17</v>
      </c>
    </row>
    <row r="567" spans="1:17" ht="15" customHeight="1" x14ac:dyDescent="0.25">
      <c r="A567" s="237"/>
      <c r="B567" s="239"/>
      <c r="C567" s="177"/>
      <c r="D567" s="237"/>
      <c r="E567" s="239"/>
      <c r="F567" s="177"/>
      <c r="G567" s="237"/>
      <c r="H567" s="239"/>
      <c r="I567" s="177"/>
      <c r="J567" s="237"/>
      <c r="K567" s="239"/>
      <c r="L567" s="177"/>
      <c r="M567" s="237"/>
      <c r="N567" s="239"/>
      <c r="O567" s="177"/>
      <c r="P567" s="166">
        <f t="shared" si="18"/>
        <v>0</v>
      </c>
    </row>
    <row r="568" spans="1:17" ht="15.75" x14ac:dyDescent="0.25">
      <c r="A568" s="236" t="s">
        <v>1368</v>
      </c>
      <c r="B568" s="238">
        <v>0</v>
      </c>
      <c r="C568" s="170">
        <v>0.27</v>
      </c>
      <c r="D568" s="236" t="s">
        <v>1367</v>
      </c>
      <c r="E568" s="238">
        <v>0</v>
      </c>
      <c r="F568" s="170">
        <v>0.18</v>
      </c>
      <c r="G568" s="236" t="s">
        <v>906</v>
      </c>
      <c r="H568" s="238">
        <v>0</v>
      </c>
      <c r="I568" s="170">
        <v>0.17</v>
      </c>
      <c r="J568" s="236" t="s">
        <v>541</v>
      </c>
      <c r="K568" s="238">
        <v>0.66</v>
      </c>
      <c r="L568" s="170">
        <v>0.22</v>
      </c>
      <c r="M568" s="236" t="s">
        <v>176</v>
      </c>
      <c r="N568" s="238">
        <v>0.66</v>
      </c>
      <c r="O568" s="170">
        <v>0.14000000000000001</v>
      </c>
      <c r="P568" s="166">
        <f t="shared" si="18"/>
        <v>0.19600000000000001</v>
      </c>
    </row>
    <row r="569" spans="1:17" ht="15" customHeight="1" x14ac:dyDescent="0.25">
      <c r="A569" s="237"/>
      <c r="B569" s="239"/>
      <c r="C569" s="177"/>
      <c r="D569" s="237"/>
      <c r="E569" s="239"/>
      <c r="F569" s="177"/>
      <c r="G569" s="237"/>
      <c r="H569" s="239"/>
      <c r="I569" s="177"/>
      <c r="J569" s="237"/>
      <c r="K569" s="239"/>
      <c r="L569" s="177"/>
      <c r="M569" s="237"/>
      <c r="N569" s="239"/>
      <c r="O569" s="177"/>
      <c r="P569" s="166">
        <f t="shared" si="18"/>
        <v>0</v>
      </c>
    </row>
    <row r="570" spans="1:17" ht="15.75" x14ac:dyDescent="0.25">
      <c r="A570" s="236" t="s">
        <v>1366</v>
      </c>
      <c r="B570" s="238">
        <v>0</v>
      </c>
      <c r="C570" s="170">
        <v>0.15</v>
      </c>
      <c r="D570" s="236" t="s">
        <v>1365</v>
      </c>
      <c r="E570" s="238">
        <v>0</v>
      </c>
      <c r="F570" s="170">
        <v>0.14000000000000001</v>
      </c>
      <c r="G570" s="236" t="s">
        <v>905</v>
      </c>
      <c r="H570" s="238">
        <v>0</v>
      </c>
      <c r="I570" s="170">
        <v>0.19</v>
      </c>
      <c r="J570" s="236" t="s">
        <v>540</v>
      </c>
      <c r="K570" s="238">
        <v>0.66</v>
      </c>
      <c r="L570" s="170">
        <v>0.22</v>
      </c>
      <c r="M570" s="236" t="s">
        <v>175</v>
      </c>
      <c r="N570" s="238">
        <v>0.66</v>
      </c>
      <c r="O570" s="170">
        <v>0.15</v>
      </c>
      <c r="P570" s="166">
        <f t="shared" si="18"/>
        <v>0.17</v>
      </c>
    </row>
    <row r="571" spans="1:17" ht="15" customHeight="1" x14ac:dyDescent="0.25">
      <c r="A571" s="237"/>
      <c r="B571" s="239"/>
      <c r="C571" s="177"/>
      <c r="D571" s="237"/>
      <c r="E571" s="239"/>
      <c r="F571" s="177"/>
      <c r="G571" s="237"/>
      <c r="H571" s="239"/>
      <c r="I571" s="177"/>
      <c r="J571" s="237"/>
      <c r="K571" s="239"/>
      <c r="L571" s="177"/>
      <c r="M571" s="237"/>
      <c r="N571" s="239"/>
      <c r="O571" s="177"/>
      <c r="P571" s="166">
        <f t="shared" si="18"/>
        <v>0</v>
      </c>
    </row>
    <row r="572" spans="1:17" ht="15.75" x14ac:dyDescent="0.25">
      <c r="A572" s="236" t="s">
        <v>1364</v>
      </c>
      <c r="B572" s="238">
        <v>0</v>
      </c>
      <c r="C572" s="170">
        <v>0.18</v>
      </c>
      <c r="D572" s="236" t="s">
        <v>1363</v>
      </c>
      <c r="E572" s="238">
        <v>0</v>
      </c>
      <c r="F572" s="170">
        <v>0.18</v>
      </c>
      <c r="G572" s="236" t="s">
        <v>904</v>
      </c>
      <c r="H572" s="238">
        <v>0</v>
      </c>
      <c r="I572" s="170">
        <v>0.18</v>
      </c>
      <c r="J572" s="236" t="s">
        <v>539</v>
      </c>
      <c r="K572" s="238">
        <v>0.66</v>
      </c>
      <c r="L572" s="170">
        <v>0.21</v>
      </c>
      <c r="M572" s="236" t="s">
        <v>174</v>
      </c>
      <c r="N572" s="238">
        <v>0.66</v>
      </c>
      <c r="O572" s="170">
        <v>0.17</v>
      </c>
      <c r="P572" s="166">
        <f t="shared" si="18"/>
        <v>0.184</v>
      </c>
    </row>
    <row r="573" spans="1:17" ht="15" customHeight="1" x14ac:dyDescent="0.25">
      <c r="A573" s="237"/>
      <c r="B573" s="239"/>
      <c r="C573" s="177"/>
      <c r="D573" s="237"/>
      <c r="E573" s="239"/>
      <c r="F573" s="177"/>
      <c r="G573" s="237"/>
      <c r="H573" s="239"/>
      <c r="I573" s="177"/>
      <c r="J573" s="237"/>
      <c r="K573" s="239"/>
      <c r="L573" s="177"/>
      <c r="M573" s="237"/>
      <c r="N573" s="239"/>
      <c r="O573" s="177"/>
      <c r="P573" s="166">
        <f t="shared" si="18"/>
        <v>0</v>
      </c>
    </row>
    <row r="574" spans="1:17" ht="15.75" x14ac:dyDescent="0.25">
      <c r="A574" s="236" t="s">
        <v>1362</v>
      </c>
      <c r="B574" s="238">
        <v>0</v>
      </c>
      <c r="C574" s="170">
        <v>0.12</v>
      </c>
      <c r="D574" s="236" t="s">
        <v>1361</v>
      </c>
      <c r="E574" s="238">
        <v>0</v>
      </c>
      <c r="F574" s="170">
        <v>0.17</v>
      </c>
      <c r="G574" s="236" t="s">
        <v>903</v>
      </c>
      <c r="H574" s="238">
        <v>0</v>
      </c>
      <c r="I574" s="170">
        <v>0.22</v>
      </c>
      <c r="J574" s="236" t="s">
        <v>538</v>
      </c>
      <c r="K574" s="238">
        <v>0.65</v>
      </c>
      <c r="L574" s="170">
        <v>0.2</v>
      </c>
      <c r="M574" s="236" t="s">
        <v>173</v>
      </c>
      <c r="N574" s="238">
        <v>0.65</v>
      </c>
      <c r="O574" s="170">
        <v>0.2</v>
      </c>
      <c r="P574" s="166">
        <f t="shared" si="18"/>
        <v>0.182</v>
      </c>
    </row>
    <row r="575" spans="1:17" ht="15" customHeight="1" x14ac:dyDescent="0.25">
      <c r="A575" s="237"/>
      <c r="B575" s="239"/>
      <c r="C575" s="177"/>
      <c r="D575" s="237"/>
      <c r="E575" s="239"/>
      <c r="F575" s="177"/>
      <c r="G575" s="237"/>
      <c r="H575" s="239"/>
      <c r="I575" s="177"/>
      <c r="J575" s="237"/>
      <c r="K575" s="239"/>
      <c r="L575" s="177"/>
      <c r="M575" s="237"/>
      <c r="N575" s="239"/>
      <c r="O575" s="177"/>
      <c r="P575" s="166">
        <f t="shared" si="18"/>
        <v>0</v>
      </c>
    </row>
    <row r="576" spans="1:17" ht="15" customHeight="1" x14ac:dyDescent="0.25">
      <c r="A576" s="175"/>
      <c r="B576" s="174"/>
      <c r="C576" s="179"/>
      <c r="D576" s="175"/>
      <c r="E576" s="174"/>
      <c r="F576" s="179"/>
      <c r="G576" s="175"/>
      <c r="H576" s="174"/>
      <c r="I576" s="179"/>
      <c r="J576" s="175"/>
      <c r="K576" s="174"/>
      <c r="L576" s="179"/>
      <c r="M576" s="175"/>
      <c r="N576" s="174"/>
      <c r="O576" s="179"/>
      <c r="P576" s="166"/>
      <c r="Q576" s="166">
        <f>SUM(P516:P575)</f>
        <v>5.8060000000000009</v>
      </c>
    </row>
    <row r="577" spans="1:16" ht="15.75" x14ac:dyDescent="0.25">
      <c r="A577" s="236" t="s">
        <v>1360</v>
      </c>
      <c r="B577" s="238">
        <v>0</v>
      </c>
      <c r="C577" s="170">
        <v>0.18</v>
      </c>
      <c r="D577" s="236" t="s">
        <v>1359</v>
      </c>
      <c r="E577" s="238">
        <v>0</v>
      </c>
      <c r="F577" s="170">
        <v>0.21</v>
      </c>
      <c r="G577" s="236" t="s">
        <v>902</v>
      </c>
      <c r="H577" s="238">
        <v>0</v>
      </c>
      <c r="I577" s="170">
        <v>0.23</v>
      </c>
      <c r="J577" s="236" t="s">
        <v>537</v>
      </c>
      <c r="K577" s="238">
        <v>0.65</v>
      </c>
      <c r="L577" s="170">
        <v>0.17</v>
      </c>
      <c r="M577" s="236" t="s">
        <v>172</v>
      </c>
      <c r="N577" s="238">
        <v>0.65</v>
      </c>
      <c r="O577" s="170">
        <v>0.17</v>
      </c>
      <c r="P577" s="166">
        <f t="shared" ref="P577:P608" si="19">(C577+F577+I577+L577+O577)/5</f>
        <v>0.192</v>
      </c>
    </row>
    <row r="578" spans="1:16" ht="15" customHeight="1" x14ac:dyDescent="0.25">
      <c r="A578" s="237"/>
      <c r="B578" s="239"/>
      <c r="C578" s="177"/>
      <c r="D578" s="237"/>
      <c r="E578" s="239"/>
      <c r="F578" s="177"/>
      <c r="G578" s="237"/>
      <c r="H578" s="239"/>
      <c r="I578" s="177"/>
      <c r="J578" s="237"/>
      <c r="K578" s="239"/>
      <c r="L578" s="177"/>
      <c r="M578" s="237"/>
      <c r="N578" s="239"/>
      <c r="O578" s="177"/>
      <c r="P578" s="166">
        <f t="shared" si="19"/>
        <v>0</v>
      </c>
    </row>
    <row r="579" spans="1:16" ht="15.75" x14ac:dyDescent="0.25">
      <c r="A579" s="236" t="s">
        <v>1358</v>
      </c>
      <c r="B579" s="238">
        <v>0</v>
      </c>
      <c r="C579" s="170">
        <v>0.16</v>
      </c>
      <c r="D579" s="236" t="s">
        <v>1357</v>
      </c>
      <c r="E579" s="238">
        <v>0</v>
      </c>
      <c r="F579" s="170">
        <v>0.2</v>
      </c>
      <c r="G579" s="236" t="s">
        <v>901</v>
      </c>
      <c r="H579" s="238">
        <v>0</v>
      </c>
      <c r="I579" s="170">
        <v>0.21</v>
      </c>
      <c r="J579" s="236" t="s">
        <v>536</v>
      </c>
      <c r="K579" s="238">
        <v>0.65</v>
      </c>
      <c r="L579" s="170">
        <v>0.15</v>
      </c>
      <c r="M579" s="236" t="s">
        <v>171</v>
      </c>
      <c r="N579" s="238">
        <v>0.65</v>
      </c>
      <c r="O579" s="170">
        <v>0.24</v>
      </c>
      <c r="P579" s="166">
        <f t="shared" si="19"/>
        <v>0.192</v>
      </c>
    </row>
    <row r="580" spans="1:16" ht="15" customHeight="1" x14ac:dyDescent="0.25">
      <c r="A580" s="237"/>
      <c r="B580" s="239"/>
      <c r="C580" s="177"/>
      <c r="D580" s="237"/>
      <c r="E580" s="239"/>
      <c r="F580" s="177"/>
      <c r="G580" s="237"/>
      <c r="H580" s="239"/>
      <c r="I580" s="177"/>
      <c r="J580" s="237"/>
      <c r="K580" s="239"/>
      <c r="L580" s="177"/>
      <c r="M580" s="237"/>
      <c r="N580" s="239"/>
      <c r="O580" s="177"/>
      <c r="P580" s="166">
        <f t="shared" si="19"/>
        <v>0</v>
      </c>
    </row>
    <row r="581" spans="1:16" ht="15.75" x14ac:dyDescent="0.25">
      <c r="A581" s="236" t="s">
        <v>1356</v>
      </c>
      <c r="B581" s="238">
        <v>0</v>
      </c>
      <c r="C581" s="170">
        <v>0.14000000000000001</v>
      </c>
      <c r="D581" s="236" t="s">
        <v>1355</v>
      </c>
      <c r="E581" s="238">
        <v>0</v>
      </c>
      <c r="F581" s="170">
        <v>0.15</v>
      </c>
      <c r="G581" s="236" t="s">
        <v>900</v>
      </c>
      <c r="H581" s="238">
        <v>0</v>
      </c>
      <c r="I581" s="170">
        <v>0.18</v>
      </c>
      <c r="J581" s="236" t="s">
        <v>535</v>
      </c>
      <c r="K581" s="238">
        <v>0.65</v>
      </c>
      <c r="L581" s="170">
        <v>0.11</v>
      </c>
      <c r="M581" s="236" t="s">
        <v>170</v>
      </c>
      <c r="N581" s="238">
        <v>0.65</v>
      </c>
      <c r="O581" s="170">
        <v>0.24</v>
      </c>
      <c r="P581" s="166">
        <f t="shared" si="19"/>
        <v>0.16400000000000001</v>
      </c>
    </row>
    <row r="582" spans="1:16" ht="15" customHeight="1" x14ac:dyDescent="0.25">
      <c r="A582" s="237"/>
      <c r="B582" s="239"/>
      <c r="C582" s="177"/>
      <c r="D582" s="237"/>
      <c r="E582" s="239"/>
      <c r="F582" s="177"/>
      <c r="G582" s="237"/>
      <c r="H582" s="239"/>
      <c r="I582" s="177"/>
      <c r="J582" s="237"/>
      <c r="K582" s="239"/>
      <c r="L582" s="177"/>
      <c r="M582" s="237"/>
      <c r="N582" s="239"/>
      <c r="O582" s="177"/>
      <c r="P582" s="166">
        <f t="shared" si="19"/>
        <v>0</v>
      </c>
    </row>
    <row r="583" spans="1:16" ht="15.75" x14ac:dyDescent="0.25">
      <c r="A583" s="236" t="s">
        <v>1354</v>
      </c>
      <c r="B583" s="238">
        <v>0</v>
      </c>
      <c r="C583" s="170">
        <v>0.02</v>
      </c>
      <c r="D583" s="236" t="s">
        <v>1353</v>
      </c>
      <c r="E583" s="238">
        <v>0</v>
      </c>
      <c r="F583" s="170">
        <v>7.0000000000000007E-2</v>
      </c>
      <c r="G583" s="236" t="s">
        <v>899</v>
      </c>
      <c r="H583" s="238">
        <v>0</v>
      </c>
      <c r="I583" s="170">
        <v>0.16</v>
      </c>
      <c r="J583" s="236" t="s">
        <v>534</v>
      </c>
      <c r="K583" s="238">
        <v>0.65</v>
      </c>
      <c r="L583" s="170">
        <v>0.26</v>
      </c>
      <c r="M583" s="236" t="s">
        <v>169</v>
      </c>
      <c r="N583" s="238">
        <v>0.65</v>
      </c>
      <c r="O583" s="170">
        <v>0.22</v>
      </c>
      <c r="P583" s="166">
        <f t="shared" si="19"/>
        <v>0.14599999999999999</v>
      </c>
    </row>
    <row r="584" spans="1:16" ht="15" customHeight="1" x14ac:dyDescent="0.25">
      <c r="A584" s="237"/>
      <c r="B584" s="239"/>
      <c r="C584" s="177"/>
      <c r="D584" s="237"/>
      <c r="E584" s="239"/>
      <c r="F584" s="177"/>
      <c r="G584" s="237"/>
      <c r="H584" s="239"/>
      <c r="I584" s="177"/>
      <c r="J584" s="237"/>
      <c r="K584" s="239"/>
      <c r="L584" s="177"/>
      <c r="M584" s="237"/>
      <c r="N584" s="239"/>
      <c r="O584" s="177"/>
      <c r="P584" s="166">
        <f t="shared" si="19"/>
        <v>0</v>
      </c>
    </row>
    <row r="585" spans="1:16" ht="15.75" x14ac:dyDescent="0.25">
      <c r="A585" s="236" t="s">
        <v>1352</v>
      </c>
      <c r="B585" s="238">
        <v>0</v>
      </c>
      <c r="C585" s="170">
        <v>0.04</v>
      </c>
      <c r="D585" s="236" t="s">
        <v>1351</v>
      </c>
      <c r="E585" s="238">
        <v>0</v>
      </c>
      <c r="F585" s="170">
        <v>0.02</v>
      </c>
      <c r="G585" s="236" t="s">
        <v>898</v>
      </c>
      <c r="H585" s="238">
        <v>0</v>
      </c>
      <c r="I585" s="170">
        <v>0.14000000000000001</v>
      </c>
      <c r="J585" s="236" t="s">
        <v>533</v>
      </c>
      <c r="K585" s="238">
        <v>0.65</v>
      </c>
      <c r="L585" s="170">
        <v>0.26</v>
      </c>
      <c r="M585" s="236" t="s">
        <v>168</v>
      </c>
      <c r="N585" s="238">
        <v>0.65</v>
      </c>
      <c r="O585" s="170">
        <v>0.22</v>
      </c>
      <c r="P585" s="166">
        <f t="shared" si="19"/>
        <v>0.13600000000000001</v>
      </c>
    </row>
    <row r="586" spans="1:16" ht="15" customHeight="1" x14ac:dyDescent="0.25">
      <c r="A586" s="237"/>
      <c r="B586" s="239"/>
      <c r="C586" s="177"/>
      <c r="D586" s="237"/>
      <c r="E586" s="239"/>
      <c r="F586" s="177"/>
      <c r="G586" s="237"/>
      <c r="H586" s="239"/>
      <c r="I586" s="177"/>
      <c r="J586" s="237"/>
      <c r="K586" s="239"/>
      <c r="L586" s="177"/>
      <c r="M586" s="237"/>
      <c r="N586" s="239"/>
      <c r="O586" s="177"/>
      <c r="P586" s="166">
        <f t="shared" si="19"/>
        <v>0</v>
      </c>
    </row>
    <row r="587" spans="1:16" ht="15.75" x14ac:dyDescent="0.25">
      <c r="A587" s="236" t="s">
        <v>1350</v>
      </c>
      <c r="B587" s="238">
        <v>0</v>
      </c>
      <c r="C587" s="170">
        <v>0.05</v>
      </c>
      <c r="D587" s="236" t="s">
        <v>1349</v>
      </c>
      <c r="E587" s="238">
        <v>0</v>
      </c>
      <c r="F587" s="170">
        <v>0.13</v>
      </c>
      <c r="G587" s="236" t="s">
        <v>897</v>
      </c>
      <c r="H587" s="238">
        <v>0</v>
      </c>
      <c r="I587" s="170">
        <v>0.13</v>
      </c>
      <c r="J587" s="236" t="s">
        <v>532</v>
      </c>
      <c r="K587" s="238">
        <v>0.65</v>
      </c>
      <c r="L587" s="170">
        <v>0.23</v>
      </c>
      <c r="M587" s="236" t="s">
        <v>167</v>
      </c>
      <c r="N587" s="238">
        <v>0.65</v>
      </c>
      <c r="O587" s="170">
        <v>0.2</v>
      </c>
      <c r="P587" s="166">
        <f t="shared" si="19"/>
        <v>0.14799999999999999</v>
      </c>
    </row>
    <row r="588" spans="1:16" ht="15" customHeight="1" x14ac:dyDescent="0.25">
      <c r="A588" s="237"/>
      <c r="B588" s="239"/>
      <c r="C588" s="177"/>
      <c r="D588" s="237"/>
      <c r="E588" s="239"/>
      <c r="F588" s="177"/>
      <c r="G588" s="237"/>
      <c r="H588" s="239"/>
      <c r="I588" s="177"/>
      <c r="J588" s="237"/>
      <c r="K588" s="239"/>
      <c r="L588" s="177"/>
      <c r="M588" s="237"/>
      <c r="N588" s="239"/>
      <c r="O588" s="177"/>
      <c r="P588" s="166">
        <f t="shared" si="19"/>
        <v>0</v>
      </c>
    </row>
    <row r="589" spans="1:16" ht="15.75" x14ac:dyDescent="0.25">
      <c r="A589" s="236" t="s">
        <v>1348</v>
      </c>
      <c r="B589" s="238">
        <v>0</v>
      </c>
      <c r="C589" s="170">
        <v>0.13</v>
      </c>
      <c r="D589" s="236" t="s">
        <v>1347</v>
      </c>
      <c r="E589" s="238">
        <v>0</v>
      </c>
      <c r="F589" s="170">
        <v>0.15</v>
      </c>
      <c r="G589" s="236" t="s">
        <v>896</v>
      </c>
      <c r="H589" s="238">
        <v>0</v>
      </c>
      <c r="I589" s="170">
        <v>0.16</v>
      </c>
      <c r="J589" s="236" t="s">
        <v>531</v>
      </c>
      <c r="K589" s="238">
        <v>0.64</v>
      </c>
      <c r="L589" s="170">
        <v>0.17</v>
      </c>
      <c r="M589" s="236" t="s">
        <v>166</v>
      </c>
      <c r="N589" s="238">
        <v>0.64</v>
      </c>
      <c r="O589" s="170">
        <v>0.19</v>
      </c>
      <c r="P589" s="166">
        <f t="shared" si="19"/>
        <v>0.16</v>
      </c>
    </row>
    <row r="590" spans="1:16" ht="15" customHeight="1" x14ac:dyDescent="0.25">
      <c r="A590" s="237"/>
      <c r="B590" s="239"/>
      <c r="C590" s="177"/>
      <c r="D590" s="237"/>
      <c r="E590" s="239"/>
      <c r="F590" s="177"/>
      <c r="G590" s="237"/>
      <c r="H590" s="239"/>
      <c r="I590" s="177"/>
      <c r="J590" s="237"/>
      <c r="K590" s="239"/>
      <c r="L590" s="177"/>
      <c r="M590" s="237"/>
      <c r="N590" s="239"/>
      <c r="O590" s="177"/>
      <c r="P590" s="166">
        <f t="shared" si="19"/>
        <v>0</v>
      </c>
    </row>
    <row r="591" spans="1:16" ht="15.75" x14ac:dyDescent="0.25">
      <c r="A591" s="236" t="s">
        <v>1346</v>
      </c>
      <c r="B591" s="238">
        <v>0</v>
      </c>
      <c r="C591" s="170">
        <v>0.16</v>
      </c>
      <c r="D591" s="236" t="s">
        <v>1345</v>
      </c>
      <c r="E591" s="238">
        <v>0</v>
      </c>
      <c r="F591" s="170">
        <v>0.17</v>
      </c>
      <c r="G591" s="236" t="s">
        <v>895</v>
      </c>
      <c r="H591" s="238">
        <v>0</v>
      </c>
      <c r="I591" s="170">
        <v>0.14000000000000001</v>
      </c>
      <c r="J591" s="236" t="s">
        <v>530</v>
      </c>
      <c r="K591" s="238">
        <v>0.64</v>
      </c>
      <c r="L591" s="170">
        <v>0.13</v>
      </c>
      <c r="M591" s="236" t="s">
        <v>165</v>
      </c>
      <c r="N591" s="238">
        <v>0.64</v>
      </c>
      <c r="O591" s="170">
        <v>0.17</v>
      </c>
      <c r="P591" s="166">
        <f t="shared" si="19"/>
        <v>0.15400000000000003</v>
      </c>
    </row>
    <row r="592" spans="1:16" ht="15" customHeight="1" x14ac:dyDescent="0.25">
      <c r="A592" s="237"/>
      <c r="B592" s="239"/>
      <c r="C592" s="177"/>
      <c r="D592" s="237"/>
      <c r="E592" s="239"/>
      <c r="F592" s="177"/>
      <c r="G592" s="237"/>
      <c r="H592" s="239"/>
      <c r="I592" s="177"/>
      <c r="J592" s="237"/>
      <c r="K592" s="239"/>
      <c r="L592" s="177"/>
      <c r="M592" s="237"/>
      <c r="N592" s="239"/>
      <c r="O592" s="177"/>
      <c r="P592" s="166">
        <f t="shared" si="19"/>
        <v>0</v>
      </c>
    </row>
    <row r="593" spans="1:16" ht="15.75" x14ac:dyDescent="0.25">
      <c r="A593" s="236" t="s">
        <v>1344</v>
      </c>
      <c r="B593" s="238">
        <v>0</v>
      </c>
      <c r="C593" s="170">
        <v>0.18</v>
      </c>
      <c r="D593" s="236" t="s">
        <v>1343</v>
      </c>
      <c r="E593" s="238">
        <v>0</v>
      </c>
      <c r="F593" s="170">
        <v>0.2</v>
      </c>
      <c r="G593" s="236" t="s">
        <v>894</v>
      </c>
      <c r="H593" s="238">
        <v>0</v>
      </c>
      <c r="I593" s="170">
        <v>0.12</v>
      </c>
      <c r="J593" s="236" t="s">
        <v>529</v>
      </c>
      <c r="K593" s="238">
        <v>0.64</v>
      </c>
      <c r="L593" s="170">
        <v>0.03</v>
      </c>
      <c r="M593" s="236" t="s">
        <v>164</v>
      </c>
      <c r="N593" s="238">
        <v>0.64</v>
      </c>
      <c r="O593" s="170">
        <v>0.15</v>
      </c>
      <c r="P593" s="166">
        <f t="shared" si="19"/>
        <v>0.13600000000000001</v>
      </c>
    </row>
    <row r="594" spans="1:16" ht="15" customHeight="1" x14ac:dyDescent="0.25">
      <c r="A594" s="237"/>
      <c r="B594" s="239"/>
      <c r="C594" s="177"/>
      <c r="D594" s="237"/>
      <c r="E594" s="239"/>
      <c r="F594" s="177"/>
      <c r="G594" s="237"/>
      <c r="H594" s="239"/>
      <c r="I594" s="177"/>
      <c r="J594" s="237"/>
      <c r="K594" s="239"/>
      <c r="L594" s="177"/>
      <c r="M594" s="237"/>
      <c r="N594" s="239"/>
      <c r="O594" s="177"/>
      <c r="P594" s="166">
        <f t="shared" si="19"/>
        <v>0</v>
      </c>
    </row>
    <row r="595" spans="1:16" ht="15.75" x14ac:dyDescent="0.25">
      <c r="A595" s="236" t="s">
        <v>1342</v>
      </c>
      <c r="B595" s="238">
        <v>0</v>
      </c>
      <c r="C595" s="170">
        <v>0.22</v>
      </c>
      <c r="D595" s="236" t="s">
        <v>1341</v>
      </c>
      <c r="E595" s="238">
        <v>0</v>
      </c>
      <c r="F595" s="170">
        <v>0.18</v>
      </c>
      <c r="G595" s="236" t="s">
        <v>893</v>
      </c>
      <c r="H595" s="238">
        <v>0</v>
      </c>
      <c r="I595" s="170">
        <v>0.1</v>
      </c>
      <c r="J595" s="236" t="s">
        <v>528</v>
      </c>
      <c r="K595" s="238">
        <v>0.64</v>
      </c>
      <c r="L595" s="170">
        <v>0.1</v>
      </c>
      <c r="M595" s="236" t="s">
        <v>163</v>
      </c>
      <c r="N595" s="238">
        <v>0.64</v>
      </c>
      <c r="O595" s="170">
        <v>0.15</v>
      </c>
      <c r="P595" s="166">
        <f t="shared" si="19"/>
        <v>0.15</v>
      </c>
    </row>
    <row r="596" spans="1:16" ht="15" customHeight="1" x14ac:dyDescent="0.25">
      <c r="A596" s="237"/>
      <c r="B596" s="239"/>
      <c r="C596" s="177"/>
      <c r="D596" s="237"/>
      <c r="E596" s="239"/>
      <c r="F596" s="177"/>
      <c r="G596" s="237"/>
      <c r="H596" s="239"/>
      <c r="I596" s="177"/>
      <c r="J596" s="237"/>
      <c r="K596" s="239"/>
      <c r="L596" s="177"/>
      <c r="M596" s="237"/>
      <c r="N596" s="239"/>
      <c r="O596" s="177"/>
      <c r="P596" s="166">
        <f t="shared" si="19"/>
        <v>0</v>
      </c>
    </row>
    <row r="597" spans="1:16" ht="15.75" x14ac:dyDescent="0.25">
      <c r="A597" s="236" t="s">
        <v>1340</v>
      </c>
      <c r="B597" s="238">
        <v>0</v>
      </c>
      <c r="C597" s="170">
        <v>0.17</v>
      </c>
      <c r="D597" s="236" t="s">
        <v>1339</v>
      </c>
      <c r="E597" s="238">
        <v>0</v>
      </c>
      <c r="F597" s="170">
        <v>0.17</v>
      </c>
      <c r="G597" s="236" t="s">
        <v>892</v>
      </c>
      <c r="H597" s="238">
        <v>0</v>
      </c>
      <c r="I597" s="170">
        <v>7.0000000000000007E-2</v>
      </c>
      <c r="J597" s="236" t="s">
        <v>527</v>
      </c>
      <c r="K597" s="238">
        <v>0.64</v>
      </c>
      <c r="L597" s="170">
        <v>0.14000000000000001</v>
      </c>
      <c r="M597" s="236" t="s">
        <v>162</v>
      </c>
      <c r="N597" s="238">
        <v>0.64</v>
      </c>
      <c r="O597" s="170">
        <v>0.15</v>
      </c>
      <c r="P597" s="166">
        <f t="shared" si="19"/>
        <v>0.14000000000000001</v>
      </c>
    </row>
    <row r="598" spans="1:16" ht="15" customHeight="1" x14ac:dyDescent="0.25">
      <c r="A598" s="237"/>
      <c r="B598" s="239"/>
      <c r="C598" s="177"/>
      <c r="D598" s="237"/>
      <c r="E598" s="239"/>
      <c r="F598" s="177"/>
      <c r="G598" s="237"/>
      <c r="H598" s="239"/>
      <c r="I598" s="177"/>
      <c r="J598" s="237"/>
      <c r="K598" s="239"/>
      <c r="L598" s="177"/>
      <c r="M598" s="237"/>
      <c r="N598" s="239"/>
      <c r="O598" s="177"/>
      <c r="P598" s="166">
        <f t="shared" si="19"/>
        <v>0</v>
      </c>
    </row>
    <row r="599" spans="1:16" ht="15.75" x14ac:dyDescent="0.25">
      <c r="A599" s="236" t="s">
        <v>1338</v>
      </c>
      <c r="B599" s="238">
        <v>0</v>
      </c>
      <c r="C599" s="170">
        <v>0.15</v>
      </c>
      <c r="D599" s="236" t="s">
        <v>1337</v>
      </c>
      <c r="E599" s="238">
        <v>0</v>
      </c>
      <c r="F599" s="170">
        <v>0.21</v>
      </c>
      <c r="G599" s="236" t="s">
        <v>891</v>
      </c>
      <c r="H599" s="238">
        <v>0</v>
      </c>
      <c r="I599" s="170">
        <v>0.1</v>
      </c>
      <c r="J599" s="236" t="s">
        <v>526</v>
      </c>
      <c r="K599" s="238">
        <v>0.64</v>
      </c>
      <c r="L599" s="170">
        <v>0.14000000000000001</v>
      </c>
      <c r="M599" s="236" t="s">
        <v>161</v>
      </c>
      <c r="N599" s="238">
        <v>0.64</v>
      </c>
      <c r="O599" s="170">
        <v>0.15</v>
      </c>
      <c r="P599" s="166">
        <f t="shared" si="19"/>
        <v>0.15</v>
      </c>
    </row>
    <row r="600" spans="1:16" ht="15" customHeight="1" x14ac:dyDescent="0.25">
      <c r="A600" s="237"/>
      <c r="B600" s="239"/>
      <c r="C600" s="177"/>
      <c r="D600" s="237"/>
      <c r="E600" s="239"/>
      <c r="F600" s="177"/>
      <c r="G600" s="237"/>
      <c r="H600" s="239"/>
      <c r="I600" s="177"/>
      <c r="J600" s="237"/>
      <c r="K600" s="239"/>
      <c r="L600" s="177"/>
      <c r="M600" s="237"/>
      <c r="N600" s="239"/>
      <c r="O600" s="177"/>
      <c r="P600" s="166">
        <f t="shared" si="19"/>
        <v>0</v>
      </c>
    </row>
    <row r="601" spans="1:16" ht="15.75" x14ac:dyDescent="0.25">
      <c r="A601" s="236" t="s">
        <v>1336</v>
      </c>
      <c r="B601" s="238">
        <v>0</v>
      </c>
      <c r="C601" s="170">
        <v>0.15</v>
      </c>
      <c r="D601" s="236" t="s">
        <v>1335</v>
      </c>
      <c r="E601" s="238">
        <v>0</v>
      </c>
      <c r="F601" s="170">
        <v>0.2</v>
      </c>
      <c r="G601" s="236" t="s">
        <v>890</v>
      </c>
      <c r="H601" s="238">
        <v>0</v>
      </c>
      <c r="I601" s="170">
        <v>0.14000000000000001</v>
      </c>
      <c r="J601" s="236" t="s">
        <v>525</v>
      </c>
      <c r="K601" s="238">
        <v>0.64</v>
      </c>
      <c r="L601" s="170">
        <v>0.11</v>
      </c>
      <c r="M601" s="236" t="s">
        <v>160</v>
      </c>
      <c r="N601" s="238">
        <v>0.64</v>
      </c>
      <c r="O601" s="170">
        <v>0.16</v>
      </c>
      <c r="P601" s="166">
        <f t="shared" si="19"/>
        <v>0.152</v>
      </c>
    </row>
    <row r="602" spans="1:16" ht="15" customHeight="1" x14ac:dyDescent="0.25">
      <c r="A602" s="237"/>
      <c r="B602" s="239"/>
      <c r="C602" s="177"/>
      <c r="D602" s="237"/>
      <c r="E602" s="239"/>
      <c r="F602" s="177"/>
      <c r="G602" s="237"/>
      <c r="H602" s="239"/>
      <c r="I602" s="177"/>
      <c r="J602" s="237"/>
      <c r="K602" s="239"/>
      <c r="L602" s="177"/>
      <c r="M602" s="237"/>
      <c r="N602" s="239"/>
      <c r="O602" s="177"/>
      <c r="P602" s="166">
        <f t="shared" si="19"/>
        <v>0</v>
      </c>
    </row>
    <row r="603" spans="1:16" ht="15.75" x14ac:dyDescent="0.25">
      <c r="A603" s="236" t="s">
        <v>1334</v>
      </c>
      <c r="B603" s="238">
        <v>0</v>
      </c>
      <c r="C603" s="170">
        <v>0.12</v>
      </c>
      <c r="D603" s="236" t="s">
        <v>1333</v>
      </c>
      <c r="E603" s="238">
        <v>0</v>
      </c>
      <c r="F603" s="170">
        <v>0.16</v>
      </c>
      <c r="G603" s="236" t="s">
        <v>889</v>
      </c>
      <c r="H603" s="238">
        <v>0</v>
      </c>
      <c r="I603" s="170">
        <v>0.21</v>
      </c>
      <c r="J603" s="236" t="s">
        <v>524</v>
      </c>
      <c r="K603" s="238">
        <v>0.63</v>
      </c>
      <c r="L603" s="170">
        <v>0.17</v>
      </c>
      <c r="M603" s="236" t="s">
        <v>159</v>
      </c>
      <c r="N603" s="238">
        <v>0.63</v>
      </c>
      <c r="O603" s="170">
        <v>0.13</v>
      </c>
      <c r="P603" s="166">
        <f t="shared" si="19"/>
        <v>0.158</v>
      </c>
    </row>
    <row r="604" spans="1:16" ht="15" customHeight="1" x14ac:dyDescent="0.25">
      <c r="A604" s="237"/>
      <c r="B604" s="239"/>
      <c r="C604" s="177"/>
      <c r="D604" s="237"/>
      <c r="E604" s="239"/>
      <c r="F604" s="177"/>
      <c r="G604" s="237"/>
      <c r="H604" s="239"/>
      <c r="I604" s="177"/>
      <c r="J604" s="237"/>
      <c r="K604" s="239"/>
      <c r="L604" s="177"/>
      <c r="M604" s="237"/>
      <c r="N604" s="239"/>
      <c r="O604" s="177"/>
      <c r="P604" s="166">
        <f t="shared" si="19"/>
        <v>0</v>
      </c>
    </row>
    <row r="605" spans="1:16" ht="15.75" x14ac:dyDescent="0.25">
      <c r="A605" s="236" t="s">
        <v>1332</v>
      </c>
      <c r="B605" s="238">
        <v>0</v>
      </c>
      <c r="C605" s="170">
        <v>0.08</v>
      </c>
      <c r="D605" s="236" t="s">
        <v>1331</v>
      </c>
      <c r="E605" s="238">
        <v>0</v>
      </c>
      <c r="F605" s="170">
        <v>0.14000000000000001</v>
      </c>
      <c r="G605" s="236" t="s">
        <v>888</v>
      </c>
      <c r="H605" s="238">
        <v>0</v>
      </c>
      <c r="I605" s="170">
        <v>0.19</v>
      </c>
      <c r="J605" s="236" t="s">
        <v>523</v>
      </c>
      <c r="K605" s="238">
        <v>0.63</v>
      </c>
      <c r="L605" s="170">
        <v>0.2</v>
      </c>
      <c r="M605" s="236" t="s">
        <v>158</v>
      </c>
      <c r="N605" s="238">
        <v>0.63</v>
      </c>
      <c r="O605" s="170">
        <v>0.13</v>
      </c>
      <c r="P605" s="166">
        <f t="shared" si="19"/>
        <v>0.14800000000000002</v>
      </c>
    </row>
    <row r="606" spans="1:16" ht="15" customHeight="1" x14ac:dyDescent="0.25">
      <c r="A606" s="237"/>
      <c r="B606" s="239"/>
      <c r="C606" s="177"/>
      <c r="D606" s="237"/>
      <c r="E606" s="239"/>
      <c r="F606" s="177"/>
      <c r="G606" s="237"/>
      <c r="H606" s="239"/>
      <c r="I606" s="177"/>
      <c r="J606" s="237"/>
      <c r="K606" s="239"/>
      <c r="L606" s="177"/>
      <c r="M606" s="237"/>
      <c r="N606" s="239"/>
      <c r="O606" s="177"/>
      <c r="P606" s="166">
        <f t="shared" si="19"/>
        <v>0</v>
      </c>
    </row>
    <row r="607" spans="1:16" ht="15.75" x14ac:dyDescent="0.25">
      <c r="A607" s="236" t="s">
        <v>1330</v>
      </c>
      <c r="B607" s="238">
        <v>0</v>
      </c>
      <c r="C607" s="170">
        <v>0.03</v>
      </c>
      <c r="D607" s="236" t="s">
        <v>1329</v>
      </c>
      <c r="E607" s="238">
        <v>0</v>
      </c>
      <c r="F607" s="170">
        <v>0.15</v>
      </c>
      <c r="G607" s="236" t="s">
        <v>887</v>
      </c>
      <c r="H607" s="238">
        <v>0</v>
      </c>
      <c r="I607" s="170">
        <v>0.19</v>
      </c>
      <c r="J607" s="236" t="s">
        <v>522</v>
      </c>
      <c r="K607" s="238">
        <v>0.63</v>
      </c>
      <c r="L607" s="170">
        <v>0.22</v>
      </c>
      <c r="M607" s="236" t="s">
        <v>157</v>
      </c>
      <c r="N607" s="238">
        <v>0.63</v>
      </c>
      <c r="O607" s="170">
        <v>0.14000000000000001</v>
      </c>
      <c r="P607" s="166">
        <f t="shared" si="19"/>
        <v>0.14599999999999999</v>
      </c>
    </row>
    <row r="608" spans="1:16" ht="15" customHeight="1" x14ac:dyDescent="0.25">
      <c r="A608" s="237"/>
      <c r="B608" s="239"/>
      <c r="C608" s="177"/>
      <c r="D608" s="237"/>
      <c r="E608" s="239"/>
      <c r="F608" s="177"/>
      <c r="G608" s="237"/>
      <c r="H608" s="239"/>
      <c r="I608" s="177"/>
      <c r="J608" s="237"/>
      <c r="K608" s="239"/>
      <c r="L608" s="177"/>
      <c r="M608" s="237"/>
      <c r="N608" s="239"/>
      <c r="O608" s="177"/>
      <c r="P608" s="166">
        <f t="shared" si="19"/>
        <v>0</v>
      </c>
    </row>
    <row r="609" spans="1:16" ht="15.75" x14ac:dyDescent="0.25">
      <c r="A609" s="236" t="s">
        <v>1328</v>
      </c>
      <c r="B609" s="238">
        <v>0</v>
      </c>
      <c r="C609" s="170">
        <v>0.02</v>
      </c>
      <c r="D609" s="236" t="s">
        <v>1327</v>
      </c>
      <c r="E609" s="238">
        <v>0</v>
      </c>
      <c r="F609" s="170">
        <v>0.16</v>
      </c>
      <c r="G609" s="236" t="s">
        <v>886</v>
      </c>
      <c r="H609" s="238">
        <v>0</v>
      </c>
      <c r="I609" s="170">
        <v>0.18</v>
      </c>
      <c r="J609" s="236" t="s">
        <v>521</v>
      </c>
      <c r="K609" s="238">
        <v>0.63</v>
      </c>
      <c r="L609" s="170">
        <v>0.18</v>
      </c>
      <c r="M609" s="236" t="s">
        <v>156</v>
      </c>
      <c r="N609" s="238">
        <v>0.63</v>
      </c>
      <c r="O609" s="170">
        <v>0.1</v>
      </c>
      <c r="P609" s="166">
        <f t="shared" ref="P609:P638" si="20">(C609+F609+I609+L609+O609)/5</f>
        <v>0.128</v>
      </c>
    </row>
    <row r="610" spans="1:16" ht="15" customHeight="1" x14ac:dyDescent="0.25">
      <c r="A610" s="237"/>
      <c r="B610" s="239"/>
      <c r="C610" s="177"/>
      <c r="D610" s="237"/>
      <c r="E610" s="239"/>
      <c r="F610" s="177"/>
      <c r="G610" s="237"/>
      <c r="H610" s="239"/>
      <c r="I610" s="177"/>
      <c r="J610" s="237"/>
      <c r="K610" s="239"/>
      <c r="L610" s="177"/>
      <c r="M610" s="237"/>
      <c r="N610" s="239"/>
      <c r="O610" s="177"/>
      <c r="P610" s="166">
        <f t="shared" si="20"/>
        <v>0</v>
      </c>
    </row>
    <row r="611" spans="1:16" ht="15.75" x14ac:dyDescent="0.25">
      <c r="A611" s="236" t="s">
        <v>1326</v>
      </c>
      <c r="B611" s="238">
        <v>0</v>
      </c>
      <c r="C611" s="170">
        <v>0.02</v>
      </c>
      <c r="D611" s="236" t="s">
        <v>1325</v>
      </c>
      <c r="E611" s="238">
        <v>0</v>
      </c>
      <c r="F611" s="170">
        <v>0.13</v>
      </c>
      <c r="G611" s="236" t="s">
        <v>885</v>
      </c>
      <c r="H611" s="238">
        <v>0</v>
      </c>
      <c r="I611" s="170">
        <v>0.05</v>
      </c>
      <c r="J611" s="236" t="s">
        <v>520</v>
      </c>
      <c r="K611" s="238">
        <v>0.63</v>
      </c>
      <c r="L611" s="170">
        <v>0.17</v>
      </c>
      <c r="M611" s="236" t="s">
        <v>155</v>
      </c>
      <c r="N611" s="238">
        <v>0.63</v>
      </c>
      <c r="O611" s="170">
        <v>0.12</v>
      </c>
      <c r="P611" s="166">
        <f t="shared" si="20"/>
        <v>9.8000000000000004E-2</v>
      </c>
    </row>
    <row r="612" spans="1:16" ht="15" customHeight="1" x14ac:dyDescent="0.25">
      <c r="A612" s="237"/>
      <c r="B612" s="239"/>
      <c r="C612" s="177"/>
      <c r="D612" s="237"/>
      <c r="E612" s="239"/>
      <c r="F612" s="177"/>
      <c r="G612" s="237"/>
      <c r="H612" s="239"/>
      <c r="I612" s="177"/>
      <c r="J612" s="237"/>
      <c r="K612" s="239"/>
      <c r="L612" s="177"/>
      <c r="M612" s="237"/>
      <c r="N612" s="239"/>
      <c r="O612" s="177"/>
      <c r="P612" s="166">
        <f t="shared" si="20"/>
        <v>0</v>
      </c>
    </row>
    <row r="613" spans="1:16" ht="15.75" x14ac:dyDescent="0.25">
      <c r="A613" s="236" t="s">
        <v>1324</v>
      </c>
      <c r="B613" s="238">
        <v>0</v>
      </c>
      <c r="C613" s="170">
        <v>0.03</v>
      </c>
      <c r="D613" s="236" t="s">
        <v>1323</v>
      </c>
      <c r="E613" s="238">
        <v>0</v>
      </c>
      <c r="F613" s="170">
        <v>0.11</v>
      </c>
      <c r="G613" s="236" t="s">
        <v>884</v>
      </c>
      <c r="H613" s="238">
        <v>0</v>
      </c>
      <c r="I613" s="170">
        <v>0.14000000000000001</v>
      </c>
      <c r="J613" s="236" t="s">
        <v>519</v>
      </c>
      <c r="K613" s="238">
        <v>0.63</v>
      </c>
      <c r="L613" s="170">
        <v>0.17</v>
      </c>
      <c r="M613" s="236" t="s">
        <v>154</v>
      </c>
      <c r="N613" s="238">
        <v>0.63</v>
      </c>
      <c r="O613" s="170">
        <v>0.14000000000000001</v>
      </c>
      <c r="P613" s="166">
        <f t="shared" si="20"/>
        <v>0.11800000000000002</v>
      </c>
    </row>
    <row r="614" spans="1:16" ht="15" customHeight="1" x14ac:dyDescent="0.25">
      <c r="A614" s="237"/>
      <c r="B614" s="239"/>
      <c r="C614" s="177"/>
      <c r="D614" s="237"/>
      <c r="E614" s="239"/>
      <c r="F614" s="177"/>
      <c r="G614" s="237"/>
      <c r="H614" s="239"/>
      <c r="I614" s="177"/>
      <c r="J614" s="237"/>
      <c r="K614" s="239"/>
      <c r="L614" s="177"/>
      <c r="M614" s="237"/>
      <c r="N614" s="239"/>
      <c r="O614" s="177"/>
      <c r="P614" s="166">
        <f t="shared" si="20"/>
        <v>0</v>
      </c>
    </row>
    <row r="615" spans="1:16" ht="15.75" x14ac:dyDescent="0.25">
      <c r="A615" s="236" t="s">
        <v>1322</v>
      </c>
      <c r="B615" s="238">
        <v>0</v>
      </c>
      <c r="C615" s="170">
        <v>0.02</v>
      </c>
      <c r="D615" s="236" t="s">
        <v>1321</v>
      </c>
      <c r="E615" s="238">
        <v>0</v>
      </c>
      <c r="F615" s="170">
        <v>0.12</v>
      </c>
      <c r="G615" s="236" t="s">
        <v>883</v>
      </c>
      <c r="H615" s="238">
        <v>0</v>
      </c>
      <c r="I615" s="170">
        <v>0.03</v>
      </c>
      <c r="J615" s="236" t="s">
        <v>518</v>
      </c>
      <c r="K615" s="238">
        <v>0.63</v>
      </c>
      <c r="L615" s="170">
        <v>0.15</v>
      </c>
      <c r="M615" s="236" t="s">
        <v>153</v>
      </c>
      <c r="N615" s="238">
        <v>0.63</v>
      </c>
      <c r="O615" s="170">
        <v>0.12</v>
      </c>
      <c r="P615" s="166">
        <f t="shared" si="20"/>
        <v>8.7999999999999995E-2</v>
      </c>
    </row>
    <row r="616" spans="1:16" ht="15" customHeight="1" x14ac:dyDescent="0.25">
      <c r="A616" s="237"/>
      <c r="B616" s="239"/>
      <c r="C616" s="177"/>
      <c r="D616" s="237"/>
      <c r="E616" s="239"/>
      <c r="F616" s="177"/>
      <c r="G616" s="237"/>
      <c r="H616" s="239"/>
      <c r="I616" s="177"/>
      <c r="J616" s="237"/>
      <c r="K616" s="239"/>
      <c r="L616" s="177"/>
      <c r="M616" s="237"/>
      <c r="N616" s="239"/>
      <c r="O616" s="177"/>
      <c r="P616" s="166">
        <f t="shared" si="20"/>
        <v>0</v>
      </c>
    </row>
    <row r="617" spans="1:16" ht="15.75" x14ac:dyDescent="0.25">
      <c r="A617" s="236" t="s">
        <v>1320</v>
      </c>
      <c r="B617" s="238">
        <v>0</v>
      </c>
      <c r="C617" s="170">
        <v>0.02</v>
      </c>
      <c r="D617" s="236" t="s">
        <v>1319</v>
      </c>
      <c r="E617" s="238">
        <v>0</v>
      </c>
      <c r="F617" s="170">
        <v>0.11</v>
      </c>
      <c r="G617" s="236" t="s">
        <v>882</v>
      </c>
      <c r="H617" s="238">
        <v>0</v>
      </c>
      <c r="I617" s="170">
        <v>0.06</v>
      </c>
      <c r="J617" s="236" t="s">
        <v>517</v>
      </c>
      <c r="K617" s="238">
        <v>0.62</v>
      </c>
      <c r="L617" s="170">
        <v>0.14000000000000001</v>
      </c>
      <c r="M617" s="236" t="s">
        <v>152</v>
      </c>
      <c r="N617" s="238">
        <v>0.62</v>
      </c>
      <c r="O617" s="170">
        <v>0.14000000000000001</v>
      </c>
      <c r="P617" s="166">
        <f t="shared" si="20"/>
        <v>9.4E-2</v>
      </c>
    </row>
    <row r="618" spans="1:16" ht="15" customHeight="1" x14ac:dyDescent="0.25">
      <c r="A618" s="237"/>
      <c r="B618" s="239"/>
      <c r="C618" s="177"/>
      <c r="D618" s="237"/>
      <c r="E618" s="239"/>
      <c r="F618" s="177"/>
      <c r="G618" s="237"/>
      <c r="H618" s="239"/>
      <c r="I618" s="177"/>
      <c r="J618" s="237"/>
      <c r="K618" s="239"/>
      <c r="L618" s="177"/>
      <c r="M618" s="237"/>
      <c r="N618" s="239"/>
      <c r="O618" s="177"/>
      <c r="P618" s="166">
        <f t="shared" si="20"/>
        <v>0</v>
      </c>
    </row>
    <row r="619" spans="1:16" ht="15.75" x14ac:dyDescent="0.25">
      <c r="A619" s="236" t="s">
        <v>1318</v>
      </c>
      <c r="B619" s="238">
        <v>0</v>
      </c>
      <c r="C619" s="170">
        <v>7.0000000000000007E-2</v>
      </c>
      <c r="D619" s="236" t="s">
        <v>1317</v>
      </c>
      <c r="E619" s="238">
        <v>0</v>
      </c>
      <c r="F619" s="170">
        <v>0.16</v>
      </c>
      <c r="G619" s="236" t="s">
        <v>881</v>
      </c>
      <c r="H619" s="238">
        <v>0</v>
      </c>
      <c r="I619" s="170">
        <v>0.08</v>
      </c>
      <c r="J619" s="236" t="s">
        <v>516</v>
      </c>
      <c r="K619" s="238">
        <v>0.62</v>
      </c>
      <c r="L619" s="170">
        <v>0.12</v>
      </c>
      <c r="M619" s="236" t="s">
        <v>151</v>
      </c>
      <c r="N619" s="238">
        <v>0.62</v>
      </c>
      <c r="O619" s="170">
        <v>0.15</v>
      </c>
      <c r="P619" s="166">
        <f t="shared" si="20"/>
        <v>0.11599999999999999</v>
      </c>
    </row>
    <row r="620" spans="1:16" ht="15" customHeight="1" x14ac:dyDescent="0.25">
      <c r="A620" s="237"/>
      <c r="B620" s="239"/>
      <c r="C620" s="177"/>
      <c r="D620" s="237"/>
      <c r="E620" s="239"/>
      <c r="F620" s="177"/>
      <c r="G620" s="237"/>
      <c r="H620" s="239"/>
      <c r="I620" s="177"/>
      <c r="J620" s="237"/>
      <c r="K620" s="239"/>
      <c r="L620" s="177"/>
      <c r="M620" s="237"/>
      <c r="N620" s="239"/>
      <c r="O620" s="177"/>
      <c r="P620" s="166">
        <f t="shared" si="20"/>
        <v>0</v>
      </c>
    </row>
    <row r="621" spans="1:16" ht="15.75" x14ac:dyDescent="0.25">
      <c r="A621" s="236" t="s">
        <v>1316</v>
      </c>
      <c r="B621" s="238">
        <v>0</v>
      </c>
      <c r="C621" s="170">
        <v>0.05</v>
      </c>
      <c r="D621" s="236" t="s">
        <v>1315</v>
      </c>
      <c r="E621" s="238">
        <v>0</v>
      </c>
      <c r="F621" s="170">
        <v>0.15</v>
      </c>
      <c r="G621" s="236" t="s">
        <v>880</v>
      </c>
      <c r="H621" s="238">
        <v>0</v>
      </c>
      <c r="I621" s="170">
        <v>0.11</v>
      </c>
      <c r="J621" s="236" t="s">
        <v>515</v>
      </c>
      <c r="K621" s="238">
        <v>0.62</v>
      </c>
      <c r="L621" s="170">
        <v>0.1</v>
      </c>
      <c r="M621" s="236" t="s">
        <v>150</v>
      </c>
      <c r="N621" s="238">
        <v>0.62</v>
      </c>
      <c r="O621" s="170">
        <v>0.16</v>
      </c>
      <c r="P621" s="166">
        <f t="shared" si="20"/>
        <v>0.11400000000000002</v>
      </c>
    </row>
    <row r="622" spans="1:16" ht="15" customHeight="1" x14ac:dyDescent="0.25">
      <c r="A622" s="237"/>
      <c r="B622" s="239"/>
      <c r="C622" s="177"/>
      <c r="D622" s="237"/>
      <c r="E622" s="239"/>
      <c r="F622" s="177"/>
      <c r="G622" s="237"/>
      <c r="H622" s="239"/>
      <c r="I622" s="177"/>
      <c r="J622" s="237"/>
      <c r="K622" s="239"/>
      <c r="L622" s="177"/>
      <c r="M622" s="237"/>
      <c r="N622" s="239"/>
      <c r="O622" s="177"/>
      <c r="P622" s="166">
        <f t="shared" si="20"/>
        <v>0</v>
      </c>
    </row>
    <row r="623" spans="1:16" ht="15.75" x14ac:dyDescent="0.25">
      <c r="A623" s="236" t="s">
        <v>1314</v>
      </c>
      <c r="B623" s="238">
        <v>0</v>
      </c>
      <c r="C623" s="170">
        <v>0.1</v>
      </c>
      <c r="D623" s="236" t="s">
        <v>1313</v>
      </c>
      <c r="E623" s="238">
        <v>0</v>
      </c>
      <c r="F623" s="170">
        <v>7.0000000000000007E-2</v>
      </c>
      <c r="G623" s="236" t="s">
        <v>879</v>
      </c>
      <c r="H623" s="238">
        <v>0</v>
      </c>
      <c r="I623" s="170">
        <v>0.13</v>
      </c>
      <c r="J623" s="236" t="s">
        <v>514</v>
      </c>
      <c r="K623" s="238">
        <v>0.62</v>
      </c>
      <c r="L623" s="170">
        <v>0.08</v>
      </c>
      <c r="M623" s="236" t="s">
        <v>149</v>
      </c>
      <c r="N623" s="238">
        <v>0.62</v>
      </c>
      <c r="O623" s="170">
        <v>0.15</v>
      </c>
      <c r="P623" s="166">
        <f t="shared" si="20"/>
        <v>0.10600000000000001</v>
      </c>
    </row>
    <row r="624" spans="1:16" ht="15" customHeight="1" x14ac:dyDescent="0.25">
      <c r="A624" s="237"/>
      <c r="B624" s="239"/>
      <c r="C624" s="177"/>
      <c r="D624" s="237"/>
      <c r="E624" s="239"/>
      <c r="F624" s="177"/>
      <c r="G624" s="237"/>
      <c r="H624" s="239"/>
      <c r="I624" s="177"/>
      <c r="J624" s="237"/>
      <c r="K624" s="239"/>
      <c r="L624" s="177"/>
      <c r="M624" s="237"/>
      <c r="N624" s="239"/>
      <c r="O624" s="177"/>
      <c r="P624" s="166">
        <f t="shared" si="20"/>
        <v>0</v>
      </c>
    </row>
    <row r="625" spans="1:17" ht="15.75" x14ac:dyDescent="0.25">
      <c r="A625" s="236" t="s">
        <v>1312</v>
      </c>
      <c r="B625" s="238">
        <v>0</v>
      </c>
      <c r="C625" s="170">
        <v>7.0000000000000007E-2</v>
      </c>
      <c r="D625" s="236" t="s">
        <v>1311</v>
      </c>
      <c r="E625" s="238">
        <v>0</v>
      </c>
      <c r="F625" s="170">
        <v>0.04</v>
      </c>
      <c r="G625" s="236" t="s">
        <v>878</v>
      </c>
      <c r="H625" s="238">
        <v>0</v>
      </c>
      <c r="I625" s="170">
        <v>0.16</v>
      </c>
      <c r="J625" s="236" t="s">
        <v>513</v>
      </c>
      <c r="K625" s="238">
        <v>0.62</v>
      </c>
      <c r="L625" s="170">
        <v>0.11</v>
      </c>
      <c r="M625" s="236" t="s">
        <v>148</v>
      </c>
      <c r="N625" s="238">
        <v>0.62</v>
      </c>
      <c r="O625" s="170">
        <v>0.15</v>
      </c>
      <c r="P625" s="166">
        <f t="shared" si="20"/>
        <v>0.10600000000000001</v>
      </c>
    </row>
    <row r="626" spans="1:17" ht="15" customHeight="1" x14ac:dyDescent="0.25">
      <c r="A626" s="237"/>
      <c r="B626" s="239"/>
      <c r="C626" s="177"/>
      <c r="D626" s="237"/>
      <c r="E626" s="239"/>
      <c r="F626" s="177"/>
      <c r="G626" s="237"/>
      <c r="H626" s="239"/>
      <c r="I626" s="177"/>
      <c r="J626" s="237"/>
      <c r="K626" s="239"/>
      <c r="L626" s="177"/>
      <c r="M626" s="237"/>
      <c r="N626" s="239"/>
      <c r="O626" s="177"/>
      <c r="P626" s="166">
        <f t="shared" si="20"/>
        <v>0</v>
      </c>
    </row>
    <row r="627" spans="1:17" ht="15.75" x14ac:dyDescent="0.25">
      <c r="A627" s="236" t="s">
        <v>1310</v>
      </c>
      <c r="B627" s="238">
        <v>0</v>
      </c>
      <c r="C627" s="170">
        <v>0.11</v>
      </c>
      <c r="D627" s="236" t="s">
        <v>1309</v>
      </c>
      <c r="E627" s="238">
        <v>0</v>
      </c>
      <c r="F627" s="170">
        <v>0.12</v>
      </c>
      <c r="G627" s="236" t="s">
        <v>877</v>
      </c>
      <c r="H627" s="238">
        <v>0</v>
      </c>
      <c r="I627" s="170">
        <v>0.18</v>
      </c>
      <c r="J627" s="236" t="s">
        <v>512</v>
      </c>
      <c r="K627" s="238">
        <v>0.62</v>
      </c>
      <c r="L627" s="170">
        <v>0.12</v>
      </c>
      <c r="M627" s="236" t="s">
        <v>147</v>
      </c>
      <c r="N627" s="238">
        <v>0.62</v>
      </c>
      <c r="O627" s="170">
        <v>0.1</v>
      </c>
      <c r="P627" s="166">
        <f t="shared" si="20"/>
        <v>0.126</v>
      </c>
    </row>
    <row r="628" spans="1:17" ht="15" customHeight="1" x14ac:dyDescent="0.25">
      <c r="A628" s="237"/>
      <c r="B628" s="239"/>
      <c r="C628" s="177"/>
      <c r="D628" s="237"/>
      <c r="E628" s="239"/>
      <c r="F628" s="177"/>
      <c r="G628" s="237"/>
      <c r="H628" s="239"/>
      <c r="I628" s="177"/>
      <c r="J628" s="237"/>
      <c r="K628" s="239"/>
      <c r="L628" s="177"/>
      <c r="M628" s="237"/>
      <c r="N628" s="239"/>
      <c r="O628" s="177"/>
      <c r="P628" s="166">
        <f t="shared" si="20"/>
        <v>0</v>
      </c>
    </row>
    <row r="629" spans="1:17" ht="15.75" x14ac:dyDescent="0.25">
      <c r="A629" s="236" t="s">
        <v>1308</v>
      </c>
      <c r="B629" s="238">
        <v>0</v>
      </c>
      <c r="C629" s="170">
        <v>0.15</v>
      </c>
      <c r="D629" s="236" t="s">
        <v>1307</v>
      </c>
      <c r="E629" s="238">
        <v>0</v>
      </c>
      <c r="F629" s="170">
        <v>0.16</v>
      </c>
      <c r="G629" s="236" t="s">
        <v>876</v>
      </c>
      <c r="H629" s="238">
        <v>0</v>
      </c>
      <c r="I629" s="170">
        <v>0.2</v>
      </c>
      <c r="J629" s="236" t="s">
        <v>511</v>
      </c>
      <c r="K629" s="238">
        <v>0.62</v>
      </c>
      <c r="L629" s="170">
        <v>0.13</v>
      </c>
      <c r="M629" s="236" t="s">
        <v>146</v>
      </c>
      <c r="N629" s="238">
        <v>0.62</v>
      </c>
      <c r="O629" s="170">
        <v>0.13</v>
      </c>
      <c r="P629" s="166">
        <f t="shared" si="20"/>
        <v>0.154</v>
      </c>
    </row>
    <row r="630" spans="1:17" ht="15" customHeight="1" x14ac:dyDescent="0.25">
      <c r="A630" s="237"/>
      <c r="B630" s="239"/>
      <c r="C630" s="177"/>
      <c r="D630" s="237"/>
      <c r="E630" s="239"/>
      <c r="F630" s="177"/>
      <c r="G630" s="237"/>
      <c r="H630" s="239"/>
      <c r="I630" s="177"/>
      <c r="J630" s="237"/>
      <c r="K630" s="239"/>
      <c r="L630" s="177"/>
      <c r="M630" s="237"/>
      <c r="N630" s="239"/>
      <c r="O630" s="177"/>
      <c r="P630" s="166">
        <f t="shared" si="20"/>
        <v>0</v>
      </c>
    </row>
    <row r="631" spans="1:17" ht="15.75" x14ac:dyDescent="0.25">
      <c r="A631" s="236" t="s">
        <v>1306</v>
      </c>
      <c r="B631" s="238">
        <v>0</v>
      </c>
      <c r="C631" s="170">
        <v>0.14000000000000001</v>
      </c>
      <c r="D631" s="236" t="s">
        <v>1305</v>
      </c>
      <c r="E631" s="238">
        <v>0</v>
      </c>
      <c r="F631" s="170">
        <v>0.15</v>
      </c>
      <c r="G631" s="236" t="s">
        <v>875</v>
      </c>
      <c r="H631" s="238">
        <v>0</v>
      </c>
      <c r="I631" s="170">
        <v>0.16</v>
      </c>
      <c r="J631" s="236" t="s">
        <v>510</v>
      </c>
      <c r="K631" s="238">
        <v>0.61</v>
      </c>
      <c r="L631" s="170">
        <v>0.04</v>
      </c>
      <c r="M631" s="236" t="s">
        <v>145</v>
      </c>
      <c r="N631" s="238">
        <v>0.61</v>
      </c>
      <c r="O631" s="170">
        <v>0.12</v>
      </c>
      <c r="P631" s="166">
        <f t="shared" si="20"/>
        <v>0.12200000000000003</v>
      </c>
    </row>
    <row r="632" spans="1:17" ht="15" customHeight="1" x14ac:dyDescent="0.25">
      <c r="A632" s="237"/>
      <c r="B632" s="239"/>
      <c r="C632" s="177"/>
      <c r="D632" s="237"/>
      <c r="E632" s="239"/>
      <c r="F632" s="177"/>
      <c r="G632" s="237"/>
      <c r="H632" s="239"/>
      <c r="I632" s="177"/>
      <c r="J632" s="237"/>
      <c r="K632" s="239"/>
      <c r="L632" s="177"/>
      <c r="M632" s="237"/>
      <c r="N632" s="239"/>
      <c r="O632" s="177"/>
      <c r="P632" s="166">
        <f t="shared" si="20"/>
        <v>0</v>
      </c>
    </row>
    <row r="633" spans="1:17" ht="15.75" x14ac:dyDescent="0.25">
      <c r="A633" s="236" t="s">
        <v>1304</v>
      </c>
      <c r="B633" s="238">
        <v>0</v>
      </c>
      <c r="C633" s="170">
        <v>0.11</v>
      </c>
      <c r="D633" s="236" t="s">
        <v>1303</v>
      </c>
      <c r="E633" s="238">
        <v>0</v>
      </c>
      <c r="F633" s="170">
        <v>0.15</v>
      </c>
      <c r="G633" s="236" t="s">
        <v>874</v>
      </c>
      <c r="H633" s="238">
        <v>0</v>
      </c>
      <c r="I633" s="170">
        <v>0.16</v>
      </c>
      <c r="J633" s="236" t="s">
        <v>509</v>
      </c>
      <c r="K633" s="238">
        <v>0.61</v>
      </c>
      <c r="L633" s="170">
        <v>0.1</v>
      </c>
      <c r="M633" s="236" t="s">
        <v>144</v>
      </c>
      <c r="N633" s="238">
        <v>0.61</v>
      </c>
      <c r="O633" s="170">
        <v>0.16</v>
      </c>
      <c r="P633" s="166">
        <f t="shared" si="20"/>
        <v>0.13600000000000001</v>
      </c>
    </row>
    <row r="634" spans="1:17" ht="15" customHeight="1" x14ac:dyDescent="0.25">
      <c r="A634" s="237"/>
      <c r="B634" s="239"/>
      <c r="C634" s="177"/>
      <c r="D634" s="237"/>
      <c r="E634" s="239"/>
      <c r="F634" s="177"/>
      <c r="G634" s="237"/>
      <c r="H634" s="239"/>
      <c r="I634" s="177"/>
      <c r="J634" s="237"/>
      <c r="K634" s="239"/>
      <c r="L634" s="177"/>
      <c r="M634" s="237"/>
      <c r="N634" s="239"/>
      <c r="O634" s="177"/>
      <c r="P634" s="166">
        <f t="shared" si="20"/>
        <v>0</v>
      </c>
    </row>
    <row r="635" spans="1:17" ht="15.75" x14ac:dyDescent="0.25">
      <c r="A635" s="236" t="s">
        <v>1302</v>
      </c>
      <c r="B635" s="238">
        <v>0</v>
      </c>
      <c r="C635" s="170">
        <v>0.09</v>
      </c>
      <c r="D635" s="236" t="s">
        <v>1301</v>
      </c>
      <c r="E635" s="238">
        <v>0</v>
      </c>
      <c r="F635" s="170">
        <v>0.16</v>
      </c>
      <c r="G635" s="236" t="s">
        <v>873</v>
      </c>
      <c r="H635" s="238">
        <v>0</v>
      </c>
      <c r="I635" s="170">
        <v>0.14000000000000001</v>
      </c>
      <c r="J635" s="236" t="s">
        <v>508</v>
      </c>
      <c r="K635" s="238">
        <v>0.61</v>
      </c>
      <c r="L635" s="170">
        <v>0.11</v>
      </c>
      <c r="M635" s="236" t="s">
        <v>143</v>
      </c>
      <c r="N635" s="238">
        <v>0.61</v>
      </c>
      <c r="O635" s="170">
        <v>0.13</v>
      </c>
      <c r="P635" s="166">
        <f t="shared" si="20"/>
        <v>0.126</v>
      </c>
    </row>
    <row r="636" spans="1:17" ht="15" customHeight="1" x14ac:dyDescent="0.25">
      <c r="A636" s="237"/>
      <c r="B636" s="239"/>
      <c r="C636" s="177"/>
      <c r="D636" s="237"/>
      <c r="E636" s="239"/>
      <c r="F636" s="177"/>
      <c r="G636" s="237"/>
      <c r="H636" s="239"/>
      <c r="I636" s="177"/>
      <c r="J636" s="237"/>
      <c r="K636" s="239"/>
      <c r="L636" s="177"/>
      <c r="M636" s="237"/>
      <c r="N636" s="239"/>
      <c r="O636" s="177"/>
      <c r="P636" s="166">
        <f t="shared" si="20"/>
        <v>0</v>
      </c>
    </row>
    <row r="637" spans="1:17" ht="15.75" x14ac:dyDescent="0.25">
      <c r="A637" s="236" t="s">
        <v>1300</v>
      </c>
      <c r="B637" s="238">
        <v>0</v>
      </c>
      <c r="C637" s="170">
        <v>0.1</v>
      </c>
      <c r="D637" s="236" t="s">
        <v>1299</v>
      </c>
      <c r="E637" s="238">
        <v>0</v>
      </c>
      <c r="F637" s="170">
        <v>0.15</v>
      </c>
      <c r="G637" s="236" t="s">
        <v>872</v>
      </c>
      <c r="H637" s="238">
        <v>0</v>
      </c>
      <c r="I637" s="170">
        <v>0.12</v>
      </c>
      <c r="J637" s="236" t="s">
        <v>507</v>
      </c>
      <c r="K637" s="238">
        <v>0.61</v>
      </c>
      <c r="L637" s="170">
        <v>0.14000000000000001</v>
      </c>
      <c r="M637" s="236" t="s">
        <v>142</v>
      </c>
      <c r="N637" s="238">
        <v>0.61</v>
      </c>
      <c r="O637" s="170">
        <v>0.06</v>
      </c>
      <c r="P637" s="166">
        <f t="shared" si="20"/>
        <v>0.11400000000000002</v>
      </c>
    </row>
    <row r="638" spans="1:17" ht="15" customHeight="1" x14ac:dyDescent="0.25">
      <c r="A638" s="237"/>
      <c r="B638" s="239"/>
      <c r="C638" s="177"/>
      <c r="D638" s="237"/>
      <c r="E638" s="239"/>
      <c r="F638" s="177"/>
      <c r="G638" s="237"/>
      <c r="H638" s="239"/>
      <c r="I638" s="177"/>
      <c r="J638" s="237"/>
      <c r="K638" s="239"/>
      <c r="L638" s="177"/>
      <c r="M638" s="237"/>
      <c r="N638" s="239"/>
      <c r="O638" s="177"/>
      <c r="P638" s="166">
        <f t="shared" si="20"/>
        <v>0</v>
      </c>
    </row>
    <row r="639" spans="1:17" ht="15" customHeight="1" x14ac:dyDescent="0.25">
      <c r="A639" s="175"/>
      <c r="B639" s="174"/>
      <c r="C639" s="179"/>
      <c r="D639" s="175"/>
      <c r="E639" s="174"/>
      <c r="F639" s="179"/>
      <c r="G639" s="175"/>
      <c r="H639" s="174"/>
      <c r="I639" s="179"/>
      <c r="J639" s="175"/>
      <c r="K639" s="174"/>
      <c r="L639" s="179"/>
      <c r="M639" s="175"/>
      <c r="N639" s="174"/>
      <c r="O639" s="179"/>
      <c r="P639" s="166"/>
      <c r="Q639" s="166">
        <f>SUM(P577:P638)</f>
        <v>4.218</v>
      </c>
    </row>
    <row r="640" spans="1:17" ht="15.75" x14ac:dyDescent="0.25">
      <c r="A640" s="236" t="s">
        <v>1298</v>
      </c>
      <c r="B640" s="238">
        <v>0</v>
      </c>
      <c r="C640" s="170">
        <v>0.15</v>
      </c>
      <c r="D640" s="236" t="s">
        <v>1297</v>
      </c>
      <c r="E640" s="238">
        <v>0</v>
      </c>
      <c r="F640" s="170">
        <v>0.13</v>
      </c>
      <c r="G640" s="236" t="s">
        <v>871</v>
      </c>
      <c r="H640" s="238">
        <v>0</v>
      </c>
      <c r="I640" s="170">
        <v>0.09</v>
      </c>
      <c r="J640" s="236" t="s">
        <v>506</v>
      </c>
      <c r="K640" s="238">
        <v>0.61</v>
      </c>
      <c r="L640" s="170">
        <v>0.16</v>
      </c>
      <c r="M640" s="236" t="s">
        <v>141</v>
      </c>
      <c r="N640" s="238">
        <v>0.61</v>
      </c>
      <c r="O640" s="170">
        <v>7.0000000000000007E-2</v>
      </c>
      <c r="P640" s="166">
        <f t="shared" ref="P640:P671" si="21">(C640+F640+I640+L640+O640)/5</f>
        <v>0.12000000000000002</v>
      </c>
    </row>
    <row r="641" spans="1:16" ht="15" customHeight="1" x14ac:dyDescent="0.25">
      <c r="A641" s="237"/>
      <c r="B641" s="239"/>
      <c r="C641" s="177"/>
      <c r="D641" s="237"/>
      <c r="E641" s="239"/>
      <c r="F641" s="177"/>
      <c r="G641" s="237"/>
      <c r="H641" s="239"/>
      <c r="I641" s="177"/>
      <c r="J641" s="237"/>
      <c r="K641" s="239"/>
      <c r="L641" s="177"/>
      <c r="M641" s="237"/>
      <c r="N641" s="239"/>
      <c r="O641" s="177"/>
      <c r="P641" s="166">
        <f t="shared" si="21"/>
        <v>0</v>
      </c>
    </row>
    <row r="642" spans="1:16" ht="15.75" x14ac:dyDescent="0.25">
      <c r="A642" s="236" t="s">
        <v>1296</v>
      </c>
      <c r="B642" s="238">
        <v>0</v>
      </c>
      <c r="C642" s="170">
        <v>0.16</v>
      </c>
      <c r="D642" s="236" t="s">
        <v>1295</v>
      </c>
      <c r="E642" s="238">
        <v>0</v>
      </c>
      <c r="F642" s="170">
        <v>0.18</v>
      </c>
      <c r="G642" s="236" t="s">
        <v>870</v>
      </c>
      <c r="H642" s="238">
        <v>0</v>
      </c>
      <c r="I642" s="170">
        <v>0.11</v>
      </c>
      <c r="J642" s="236" t="s">
        <v>505</v>
      </c>
      <c r="K642" s="238">
        <v>0.61</v>
      </c>
      <c r="L642" s="170">
        <v>0.14000000000000001</v>
      </c>
      <c r="M642" s="236" t="s">
        <v>140</v>
      </c>
      <c r="N642" s="238">
        <v>0.61</v>
      </c>
      <c r="O642" s="170">
        <v>0.11</v>
      </c>
      <c r="P642" s="166">
        <f t="shared" si="21"/>
        <v>0.13999999999999999</v>
      </c>
    </row>
    <row r="643" spans="1:16" ht="15" customHeight="1" x14ac:dyDescent="0.25">
      <c r="A643" s="237"/>
      <c r="B643" s="239"/>
      <c r="C643" s="177"/>
      <c r="D643" s="237"/>
      <c r="E643" s="239"/>
      <c r="F643" s="177"/>
      <c r="G643" s="237"/>
      <c r="H643" s="239"/>
      <c r="I643" s="177"/>
      <c r="J643" s="237"/>
      <c r="K643" s="239"/>
      <c r="L643" s="177"/>
      <c r="M643" s="237"/>
      <c r="N643" s="239"/>
      <c r="O643" s="177"/>
      <c r="P643" s="166">
        <f t="shared" si="21"/>
        <v>0</v>
      </c>
    </row>
    <row r="644" spans="1:16" ht="15.75" x14ac:dyDescent="0.25">
      <c r="A644" s="236" t="s">
        <v>1294</v>
      </c>
      <c r="B644" s="238">
        <v>0</v>
      </c>
      <c r="C644" s="170">
        <v>0.16</v>
      </c>
      <c r="D644" s="236" t="s">
        <v>1293</v>
      </c>
      <c r="E644" s="238">
        <v>0</v>
      </c>
      <c r="F644" s="170">
        <v>0.11</v>
      </c>
      <c r="G644" s="236" t="s">
        <v>869</v>
      </c>
      <c r="H644" s="238">
        <v>0</v>
      </c>
      <c r="I644" s="170">
        <v>0.13</v>
      </c>
      <c r="J644" s="236" t="s">
        <v>504</v>
      </c>
      <c r="K644" s="238">
        <v>0.61</v>
      </c>
      <c r="L644" s="170">
        <v>0.1</v>
      </c>
      <c r="M644" s="236" t="s">
        <v>139</v>
      </c>
      <c r="N644" s="238">
        <v>0.61</v>
      </c>
      <c r="O644" s="170">
        <v>0.15</v>
      </c>
      <c r="P644" s="166">
        <f t="shared" si="21"/>
        <v>0.13</v>
      </c>
    </row>
    <row r="645" spans="1:16" ht="15" customHeight="1" x14ac:dyDescent="0.25">
      <c r="A645" s="237"/>
      <c r="B645" s="239"/>
      <c r="C645" s="177"/>
      <c r="D645" s="237"/>
      <c r="E645" s="239"/>
      <c r="F645" s="177"/>
      <c r="G645" s="237"/>
      <c r="H645" s="239"/>
      <c r="I645" s="177"/>
      <c r="J645" s="237"/>
      <c r="K645" s="239"/>
      <c r="L645" s="177"/>
      <c r="M645" s="237"/>
      <c r="N645" s="239"/>
      <c r="O645" s="177"/>
      <c r="P645" s="166">
        <f t="shared" si="21"/>
        <v>0</v>
      </c>
    </row>
    <row r="646" spans="1:16" ht="15.75" x14ac:dyDescent="0.25">
      <c r="A646" s="236" t="s">
        <v>1292</v>
      </c>
      <c r="B646" s="238">
        <v>0</v>
      </c>
      <c r="C646" s="170">
        <v>0.16</v>
      </c>
      <c r="D646" s="236" t="s">
        <v>1291</v>
      </c>
      <c r="E646" s="238">
        <v>0</v>
      </c>
      <c r="F646" s="170">
        <v>0.03</v>
      </c>
      <c r="G646" s="236" t="s">
        <v>868</v>
      </c>
      <c r="H646" s="238">
        <v>0</v>
      </c>
      <c r="I646" s="170">
        <v>0.17</v>
      </c>
      <c r="J646" s="236" t="s">
        <v>503</v>
      </c>
      <c r="K646" s="238">
        <v>0.6</v>
      </c>
      <c r="L646" s="170">
        <v>0.04</v>
      </c>
      <c r="M646" s="236" t="s">
        <v>138</v>
      </c>
      <c r="N646" s="238">
        <v>0.6</v>
      </c>
      <c r="O646" s="170">
        <v>0.19</v>
      </c>
      <c r="P646" s="166">
        <f t="shared" si="21"/>
        <v>0.11799999999999999</v>
      </c>
    </row>
    <row r="647" spans="1:16" ht="15" customHeight="1" x14ac:dyDescent="0.25">
      <c r="A647" s="237"/>
      <c r="B647" s="239"/>
      <c r="C647" s="177"/>
      <c r="D647" s="237"/>
      <c r="E647" s="239"/>
      <c r="F647" s="177"/>
      <c r="G647" s="237"/>
      <c r="H647" s="239"/>
      <c r="I647" s="177"/>
      <c r="J647" s="237"/>
      <c r="K647" s="239"/>
      <c r="L647" s="177"/>
      <c r="M647" s="237"/>
      <c r="N647" s="239"/>
      <c r="O647" s="177"/>
      <c r="P647" s="166">
        <f t="shared" si="21"/>
        <v>0</v>
      </c>
    </row>
    <row r="648" spans="1:16" ht="15.75" x14ac:dyDescent="0.25">
      <c r="A648" s="236" t="s">
        <v>1290</v>
      </c>
      <c r="B648" s="238">
        <v>0</v>
      </c>
      <c r="C648" s="170">
        <v>0.14000000000000001</v>
      </c>
      <c r="D648" s="236" t="s">
        <v>1289</v>
      </c>
      <c r="E648" s="238">
        <v>0</v>
      </c>
      <c r="F648" s="170">
        <v>0.1</v>
      </c>
      <c r="G648" s="236" t="s">
        <v>867</v>
      </c>
      <c r="H648" s="238">
        <v>0</v>
      </c>
      <c r="I648" s="170">
        <v>0.17</v>
      </c>
      <c r="J648" s="236" t="s">
        <v>502</v>
      </c>
      <c r="K648" s="238">
        <v>0.6</v>
      </c>
      <c r="L648" s="170">
        <v>0.15</v>
      </c>
      <c r="M648" s="236" t="s">
        <v>137</v>
      </c>
      <c r="N648" s="238">
        <v>0.6</v>
      </c>
      <c r="O648" s="170">
        <v>0.2</v>
      </c>
      <c r="P648" s="166">
        <f t="shared" si="21"/>
        <v>0.152</v>
      </c>
    </row>
    <row r="649" spans="1:16" ht="15" customHeight="1" x14ac:dyDescent="0.25">
      <c r="A649" s="237"/>
      <c r="B649" s="239"/>
      <c r="C649" s="177"/>
      <c r="D649" s="237"/>
      <c r="E649" s="239"/>
      <c r="F649" s="177"/>
      <c r="G649" s="237"/>
      <c r="H649" s="239"/>
      <c r="I649" s="177"/>
      <c r="J649" s="237"/>
      <c r="K649" s="239"/>
      <c r="L649" s="177"/>
      <c r="M649" s="237"/>
      <c r="N649" s="239"/>
      <c r="O649" s="177"/>
      <c r="P649" s="166">
        <f t="shared" si="21"/>
        <v>0</v>
      </c>
    </row>
    <row r="650" spans="1:16" ht="15.75" x14ac:dyDescent="0.25">
      <c r="A650" s="236" t="s">
        <v>1288</v>
      </c>
      <c r="B650" s="238">
        <v>0</v>
      </c>
      <c r="C650" s="170">
        <v>0.09</v>
      </c>
      <c r="D650" s="236" t="s">
        <v>1287</v>
      </c>
      <c r="E650" s="238">
        <v>0</v>
      </c>
      <c r="F650" s="170">
        <v>0.03</v>
      </c>
      <c r="G650" s="236" t="s">
        <v>866</v>
      </c>
      <c r="H650" s="238">
        <v>0</v>
      </c>
      <c r="I650" s="170">
        <v>0.14000000000000001</v>
      </c>
      <c r="J650" s="236" t="s">
        <v>501</v>
      </c>
      <c r="K650" s="238">
        <v>0.6</v>
      </c>
      <c r="L650" s="170">
        <v>0.14000000000000001</v>
      </c>
      <c r="M650" s="236" t="s">
        <v>136</v>
      </c>
      <c r="N650" s="238">
        <v>0.6</v>
      </c>
      <c r="O650" s="170">
        <v>0.21</v>
      </c>
      <c r="P650" s="166">
        <f t="shared" si="21"/>
        <v>0.122</v>
      </c>
    </row>
    <row r="651" spans="1:16" ht="15" customHeight="1" x14ac:dyDescent="0.25">
      <c r="A651" s="237"/>
      <c r="B651" s="239"/>
      <c r="C651" s="177"/>
      <c r="D651" s="237"/>
      <c r="E651" s="239"/>
      <c r="F651" s="177"/>
      <c r="G651" s="237"/>
      <c r="H651" s="239"/>
      <c r="I651" s="177"/>
      <c r="J651" s="237"/>
      <c r="K651" s="239"/>
      <c r="L651" s="177"/>
      <c r="M651" s="237"/>
      <c r="N651" s="239"/>
      <c r="O651" s="177"/>
      <c r="P651" s="166">
        <f t="shared" si="21"/>
        <v>0</v>
      </c>
    </row>
    <row r="652" spans="1:16" ht="15.75" x14ac:dyDescent="0.25">
      <c r="A652" s="236" t="s">
        <v>1286</v>
      </c>
      <c r="B652" s="238">
        <v>0</v>
      </c>
      <c r="C652" s="170">
        <v>0.08</v>
      </c>
      <c r="D652" s="236" t="s">
        <v>1285</v>
      </c>
      <c r="E652" s="238">
        <v>0</v>
      </c>
      <c r="F652" s="170">
        <v>0.1</v>
      </c>
      <c r="G652" s="236" t="s">
        <v>865</v>
      </c>
      <c r="H652" s="238">
        <v>0</v>
      </c>
      <c r="I652" s="170">
        <v>0.1</v>
      </c>
      <c r="J652" s="236" t="s">
        <v>500</v>
      </c>
      <c r="K652" s="238">
        <v>0.6</v>
      </c>
      <c r="L652" s="170">
        <v>0.14000000000000001</v>
      </c>
      <c r="M652" s="236" t="s">
        <v>135</v>
      </c>
      <c r="N652" s="238">
        <v>0.6</v>
      </c>
      <c r="O652" s="170">
        <v>0.19</v>
      </c>
      <c r="P652" s="166">
        <f t="shared" si="21"/>
        <v>0.12200000000000003</v>
      </c>
    </row>
    <row r="653" spans="1:16" ht="15" customHeight="1" x14ac:dyDescent="0.25">
      <c r="A653" s="237"/>
      <c r="B653" s="239"/>
      <c r="C653" s="177"/>
      <c r="D653" s="237"/>
      <c r="E653" s="239"/>
      <c r="F653" s="177"/>
      <c r="G653" s="237"/>
      <c r="H653" s="239"/>
      <c r="I653" s="177"/>
      <c r="J653" s="237"/>
      <c r="K653" s="239"/>
      <c r="L653" s="177"/>
      <c r="M653" s="237"/>
      <c r="N653" s="239"/>
      <c r="O653" s="177"/>
      <c r="P653" s="166">
        <f t="shared" si="21"/>
        <v>0</v>
      </c>
    </row>
    <row r="654" spans="1:16" ht="15.75" x14ac:dyDescent="0.25">
      <c r="A654" s="236" t="s">
        <v>1284</v>
      </c>
      <c r="B654" s="238">
        <v>0</v>
      </c>
      <c r="C654" s="170">
        <v>7.0000000000000007E-2</v>
      </c>
      <c r="D654" s="236" t="s">
        <v>1283</v>
      </c>
      <c r="E654" s="238">
        <v>0</v>
      </c>
      <c r="F654" s="170">
        <v>0.11</v>
      </c>
      <c r="G654" s="236" t="s">
        <v>864</v>
      </c>
      <c r="H654" s="238">
        <v>0</v>
      </c>
      <c r="I654" s="170">
        <v>0.03</v>
      </c>
      <c r="J654" s="236" t="s">
        <v>499</v>
      </c>
      <c r="K654" s="238">
        <v>0.6</v>
      </c>
      <c r="L654" s="170">
        <v>0.13</v>
      </c>
      <c r="M654" s="236" t="s">
        <v>134</v>
      </c>
      <c r="N654" s="238">
        <v>0.6</v>
      </c>
      <c r="O654" s="170">
        <v>0.18</v>
      </c>
      <c r="P654" s="166">
        <f t="shared" si="21"/>
        <v>0.10400000000000001</v>
      </c>
    </row>
    <row r="655" spans="1:16" ht="15" customHeight="1" x14ac:dyDescent="0.25">
      <c r="A655" s="237"/>
      <c r="B655" s="239"/>
      <c r="C655" s="177"/>
      <c r="D655" s="237"/>
      <c r="E655" s="239"/>
      <c r="F655" s="177"/>
      <c r="G655" s="237"/>
      <c r="H655" s="239"/>
      <c r="I655" s="177"/>
      <c r="J655" s="237"/>
      <c r="K655" s="239"/>
      <c r="L655" s="177"/>
      <c r="M655" s="237"/>
      <c r="N655" s="239"/>
      <c r="O655" s="177"/>
      <c r="P655" s="166">
        <f t="shared" si="21"/>
        <v>0</v>
      </c>
    </row>
    <row r="656" spans="1:16" ht="15.75" x14ac:dyDescent="0.25">
      <c r="A656" s="236" t="s">
        <v>1282</v>
      </c>
      <c r="B656" s="238">
        <v>0</v>
      </c>
      <c r="C656" s="170">
        <v>0.1</v>
      </c>
      <c r="D656" s="236" t="s">
        <v>1281</v>
      </c>
      <c r="E656" s="238">
        <v>0</v>
      </c>
      <c r="F656" s="170">
        <v>0.12</v>
      </c>
      <c r="G656" s="236" t="s">
        <v>863</v>
      </c>
      <c r="H656" s="238">
        <v>0</v>
      </c>
      <c r="I656" s="170">
        <v>0.09</v>
      </c>
      <c r="J656" s="236" t="s">
        <v>498</v>
      </c>
      <c r="K656" s="238">
        <v>0.6</v>
      </c>
      <c r="L656" s="170">
        <v>0.12</v>
      </c>
      <c r="M656" s="236" t="s">
        <v>133</v>
      </c>
      <c r="N656" s="238">
        <v>0.6</v>
      </c>
      <c r="O656" s="170">
        <v>0.16</v>
      </c>
      <c r="P656" s="166">
        <f t="shared" si="21"/>
        <v>0.11799999999999999</v>
      </c>
    </row>
    <row r="657" spans="1:16" ht="15" customHeight="1" x14ac:dyDescent="0.25">
      <c r="A657" s="237"/>
      <c r="B657" s="239"/>
      <c r="C657" s="177"/>
      <c r="D657" s="237"/>
      <c r="E657" s="239"/>
      <c r="F657" s="177"/>
      <c r="G657" s="237"/>
      <c r="H657" s="239"/>
      <c r="I657" s="177"/>
      <c r="J657" s="237"/>
      <c r="K657" s="239"/>
      <c r="L657" s="177"/>
      <c r="M657" s="237"/>
      <c r="N657" s="239"/>
      <c r="O657" s="177"/>
      <c r="P657" s="166">
        <f t="shared" si="21"/>
        <v>0</v>
      </c>
    </row>
    <row r="658" spans="1:16" ht="15.75" x14ac:dyDescent="0.25">
      <c r="A658" s="236" t="s">
        <v>1280</v>
      </c>
      <c r="B658" s="238">
        <v>0</v>
      </c>
      <c r="C658" s="170">
        <v>0.06</v>
      </c>
      <c r="D658" s="236" t="s">
        <v>1279</v>
      </c>
      <c r="E658" s="238">
        <v>0</v>
      </c>
      <c r="F658" s="170">
        <v>7.0000000000000007E-2</v>
      </c>
      <c r="G658" s="236" t="s">
        <v>862</v>
      </c>
      <c r="H658" s="238">
        <v>0</v>
      </c>
      <c r="I658" s="170">
        <v>0.1</v>
      </c>
      <c r="J658" s="236" t="s">
        <v>497</v>
      </c>
      <c r="K658" s="238">
        <v>0.6</v>
      </c>
      <c r="L658" s="170">
        <v>0.12</v>
      </c>
      <c r="M658" s="236" t="s">
        <v>132</v>
      </c>
      <c r="N658" s="238">
        <v>0.6</v>
      </c>
      <c r="O658" s="170">
        <v>0.11</v>
      </c>
      <c r="P658" s="166">
        <f t="shared" si="21"/>
        <v>9.1999999999999998E-2</v>
      </c>
    </row>
    <row r="659" spans="1:16" ht="15" customHeight="1" x14ac:dyDescent="0.25">
      <c r="A659" s="237"/>
      <c r="B659" s="239"/>
      <c r="C659" s="177"/>
      <c r="D659" s="237"/>
      <c r="E659" s="239"/>
      <c r="F659" s="177"/>
      <c r="G659" s="237"/>
      <c r="H659" s="239"/>
      <c r="I659" s="177"/>
      <c r="J659" s="237"/>
      <c r="K659" s="239"/>
      <c r="L659" s="177"/>
      <c r="M659" s="237"/>
      <c r="N659" s="239"/>
      <c r="O659" s="177"/>
      <c r="P659" s="166">
        <f t="shared" si="21"/>
        <v>0</v>
      </c>
    </row>
    <row r="660" spans="1:16" ht="15.75" x14ac:dyDescent="0.25">
      <c r="A660" s="236" t="s">
        <v>1278</v>
      </c>
      <c r="B660" s="238">
        <v>0</v>
      </c>
      <c r="C660" s="170">
        <v>0.19</v>
      </c>
      <c r="D660" s="236" t="s">
        <v>1277</v>
      </c>
      <c r="E660" s="238">
        <v>0</v>
      </c>
      <c r="F660" s="170">
        <v>0.08</v>
      </c>
      <c r="G660" s="236" t="s">
        <v>861</v>
      </c>
      <c r="H660" s="238">
        <v>0</v>
      </c>
      <c r="I660" s="170">
        <v>0.11</v>
      </c>
      <c r="J660" s="236" t="s">
        <v>496</v>
      </c>
      <c r="K660" s="238">
        <v>0.59</v>
      </c>
      <c r="L660" s="170">
        <v>0.12</v>
      </c>
      <c r="M660" s="236" t="s">
        <v>131</v>
      </c>
      <c r="N660" s="238">
        <v>0.59</v>
      </c>
      <c r="O660" s="170">
        <v>0.06</v>
      </c>
      <c r="P660" s="166">
        <f t="shared" si="21"/>
        <v>0.11200000000000002</v>
      </c>
    </row>
    <row r="661" spans="1:16" ht="15" customHeight="1" x14ac:dyDescent="0.25">
      <c r="A661" s="237"/>
      <c r="B661" s="239"/>
      <c r="C661" s="177"/>
      <c r="D661" s="237"/>
      <c r="E661" s="239"/>
      <c r="F661" s="177"/>
      <c r="G661" s="237"/>
      <c r="H661" s="239"/>
      <c r="I661" s="177"/>
      <c r="J661" s="237"/>
      <c r="K661" s="239"/>
      <c r="L661" s="177"/>
      <c r="M661" s="237"/>
      <c r="N661" s="239"/>
      <c r="O661" s="177"/>
      <c r="P661" s="166">
        <f t="shared" si="21"/>
        <v>0</v>
      </c>
    </row>
    <row r="662" spans="1:16" ht="15.75" x14ac:dyDescent="0.25">
      <c r="A662" s="236" t="s">
        <v>1276</v>
      </c>
      <c r="B662" s="238">
        <v>0</v>
      </c>
      <c r="C662" s="170">
        <v>0.16</v>
      </c>
      <c r="D662" s="236" t="s">
        <v>1275</v>
      </c>
      <c r="E662" s="238">
        <v>0</v>
      </c>
      <c r="F662" s="170">
        <v>0.04</v>
      </c>
      <c r="G662" s="236" t="s">
        <v>860</v>
      </c>
      <c r="H662" s="238">
        <v>0</v>
      </c>
      <c r="I662" s="170">
        <v>0.12</v>
      </c>
      <c r="J662" s="236" t="s">
        <v>495</v>
      </c>
      <c r="K662" s="238">
        <v>0.59</v>
      </c>
      <c r="L662" s="170">
        <v>7.0000000000000007E-2</v>
      </c>
      <c r="M662" s="236" t="s">
        <v>130</v>
      </c>
      <c r="N662" s="238">
        <v>0.59</v>
      </c>
      <c r="O662" s="170">
        <v>7.0000000000000007E-2</v>
      </c>
      <c r="P662" s="166">
        <f t="shared" si="21"/>
        <v>9.1999999999999998E-2</v>
      </c>
    </row>
    <row r="663" spans="1:16" ht="15" customHeight="1" x14ac:dyDescent="0.25">
      <c r="A663" s="237"/>
      <c r="B663" s="239"/>
      <c r="C663" s="177"/>
      <c r="D663" s="237"/>
      <c r="E663" s="239"/>
      <c r="F663" s="177"/>
      <c r="G663" s="237"/>
      <c r="H663" s="239"/>
      <c r="I663" s="177"/>
      <c r="J663" s="237"/>
      <c r="K663" s="239"/>
      <c r="L663" s="177"/>
      <c r="M663" s="237"/>
      <c r="N663" s="239"/>
      <c r="O663" s="177"/>
      <c r="P663" s="166">
        <f t="shared" si="21"/>
        <v>0</v>
      </c>
    </row>
    <row r="664" spans="1:16" ht="15.75" x14ac:dyDescent="0.25">
      <c r="A664" s="236" t="s">
        <v>1274</v>
      </c>
      <c r="B664" s="238">
        <v>0</v>
      </c>
      <c r="C664" s="170">
        <v>0.14000000000000001</v>
      </c>
      <c r="D664" s="236" t="s">
        <v>1273</v>
      </c>
      <c r="E664" s="238">
        <v>0</v>
      </c>
      <c r="F664" s="170">
        <v>0.11</v>
      </c>
      <c r="G664" s="236" t="s">
        <v>859</v>
      </c>
      <c r="H664" s="238">
        <v>0</v>
      </c>
      <c r="I664" s="170">
        <v>0.13</v>
      </c>
      <c r="J664" s="236" t="s">
        <v>494</v>
      </c>
      <c r="K664" s="238">
        <v>0.59</v>
      </c>
      <c r="L664" s="170">
        <v>0.15</v>
      </c>
      <c r="M664" s="236" t="s">
        <v>129</v>
      </c>
      <c r="N664" s="238">
        <v>0.59</v>
      </c>
      <c r="O664" s="170">
        <v>0.08</v>
      </c>
      <c r="P664" s="166">
        <f t="shared" si="21"/>
        <v>0.122</v>
      </c>
    </row>
    <row r="665" spans="1:16" ht="15" customHeight="1" x14ac:dyDescent="0.25">
      <c r="A665" s="237"/>
      <c r="B665" s="239"/>
      <c r="C665" s="177"/>
      <c r="D665" s="237"/>
      <c r="E665" s="239"/>
      <c r="F665" s="177"/>
      <c r="G665" s="237"/>
      <c r="H665" s="239"/>
      <c r="I665" s="177"/>
      <c r="J665" s="237"/>
      <c r="K665" s="239"/>
      <c r="L665" s="177"/>
      <c r="M665" s="237"/>
      <c r="N665" s="239"/>
      <c r="O665" s="177"/>
      <c r="P665" s="166">
        <f t="shared" si="21"/>
        <v>0</v>
      </c>
    </row>
    <row r="666" spans="1:16" ht="15.75" x14ac:dyDescent="0.25">
      <c r="A666" s="236" t="s">
        <v>1272</v>
      </c>
      <c r="B666" s="238">
        <v>0</v>
      </c>
      <c r="C666" s="170">
        <v>0.15</v>
      </c>
      <c r="D666" s="236" t="s">
        <v>1271</v>
      </c>
      <c r="E666" s="238">
        <v>0</v>
      </c>
      <c r="F666" s="170">
        <v>0.09</v>
      </c>
      <c r="G666" s="236" t="s">
        <v>858</v>
      </c>
      <c r="H666" s="238">
        <v>0</v>
      </c>
      <c r="I666" s="170">
        <v>0.12</v>
      </c>
      <c r="J666" s="236" t="s">
        <v>493</v>
      </c>
      <c r="K666" s="238">
        <v>0.59</v>
      </c>
      <c r="L666" s="170">
        <v>0.15</v>
      </c>
      <c r="M666" s="236" t="s">
        <v>128</v>
      </c>
      <c r="N666" s="238">
        <v>0.59</v>
      </c>
      <c r="O666" s="170">
        <v>0.06</v>
      </c>
      <c r="P666" s="166">
        <f t="shared" si="21"/>
        <v>0.11400000000000002</v>
      </c>
    </row>
    <row r="667" spans="1:16" ht="15" customHeight="1" x14ac:dyDescent="0.25">
      <c r="A667" s="237"/>
      <c r="B667" s="239"/>
      <c r="C667" s="177"/>
      <c r="D667" s="237"/>
      <c r="E667" s="239"/>
      <c r="F667" s="177"/>
      <c r="G667" s="237"/>
      <c r="H667" s="239"/>
      <c r="I667" s="177"/>
      <c r="J667" s="237"/>
      <c r="K667" s="239"/>
      <c r="L667" s="177"/>
      <c r="M667" s="237"/>
      <c r="N667" s="239"/>
      <c r="O667" s="177"/>
      <c r="P667" s="166">
        <f t="shared" si="21"/>
        <v>0</v>
      </c>
    </row>
    <row r="668" spans="1:16" ht="15.75" x14ac:dyDescent="0.25">
      <c r="A668" s="236" t="s">
        <v>1270</v>
      </c>
      <c r="B668" s="238">
        <v>0</v>
      </c>
      <c r="C668" s="170">
        <v>0.11</v>
      </c>
      <c r="D668" s="236" t="s">
        <v>1269</v>
      </c>
      <c r="E668" s="238">
        <v>0</v>
      </c>
      <c r="F668" s="170">
        <v>0.09</v>
      </c>
      <c r="G668" s="236" t="s">
        <v>857</v>
      </c>
      <c r="H668" s="238">
        <v>0</v>
      </c>
      <c r="I668" s="170">
        <v>0.05</v>
      </c>
      <c r="J668" s="236" t="s">
        <v>492</v>
      </c>
      <c r="K668" s="238">
        <v>0.59</v>
      </c>
      <c r="L668" s="170">
        <v>0.05</v>
      </c>
      <c r="M668" s="236" t="s">
        <v>127</v>
      </c>
      <c r="N668" s="238">
        <v>0.59</v>
      </c>
      <c r="O668" s="170">
        <v>7.0000000000000007E-2</v>
      </c>
      <c r="P668" s="166">
        <f t="shared" si="21"/>
        <v>7.3999999999999996E-2</v>
      </c>
    </row>
    <row r="669" spans="1:16" ht="15" customHeight="1" x14ac:dyDescent="0.25">
      <c r="A669" s="237"/>
      <c r="B669" s="239"/>
      <c r="C669" s="177"/>
      <c r="D669" s="237"/>
      <c r="E669" s="239"/>
      <c r="F669" s="177"/>
      <c r="G669" s="237"/>
      <c r="H669" s="239"/>
      <c r="I669" s="177"/>
      <c r="J669" s="237"/>
      <c r="K669" s="239"/>
      <c r="L669" s="177"/>
      <c r="M669" s="237"/>
      <c r="N669" s="239"/>
      <c r="O669" s="177"/>
      <c r="P669" s="166">
        <f t="shared" si="21"/>
        <v>0</v>
      </c>
    </row>
    <row r="670" spans="1:16" ht="15.75" x14ac:dyDescent="0.25">
      <c r="A670" s="236" t="s">
        <v>1268</v>
      </c>
      <c r="B670" s="238">
        <v>0</v>
      </c>
      <c r="C670" s="170">
        <v>0.1</v>
      </c>
      <c r="D670" s="236" t="s">
        <v>1267</v>
      </c>
      <c r="E670" s="238">
        <v>0</v>
      </c>
      <c r="F670" s="170">
        <v>0.08</v>
      </c>
      <c r="G670" s="236" t="s">
        <v>856</v>
      </c>
      <c r="H670" s="238">
        <v>0</v>
      </c>
      <c r="I670" s="170">
        <v>0.08</v>
      </c>
      <c r="J670" s="236" t="s">
        <v>491</v>
      </c>
      <c r="K670" s="238">
        <v>0.59</v>
      </c>
      <c r="L670" s="170">
        <v>0.03</v>
      </c>
      <c r="M670" s="236" t="s">
        <v>126</v>
      </c>
      <c r="N670" s="238">
        <v>0.59</v>
      </c>
      <c r="O670" s="170">
        <v>0.15</v>
      </c>
      <c r="P670" s="166">
        <f t="shared" si="21"/>
        <v>8.8000000000000009E-2</v>
      </c>
    </row>
    <row r="671" spans="1:16" ht="15" customHeight="1" x14ac:dyDescent="0.25">
      <c r="A671" s="237"/>
      <c r="B671" s="239"/>
      <c r="C671" s="177"/>
      <c r="D671" s="237"/>
      <c r="E671" s="239"/>
      <c r="F671" s="177"/>
      <c r="G671" s="237"/>
      <c r="H671" s="239"/>
      <c r="I671" s="177"/>
      <c r="J671" s="237"/>
      <c r="K671" s="239"/>
      <c r="L671" s="177"/>
      <c r="M671" s="237"/>
      <c r="N671" s="239"/>
      <c r="O671" s="177"/>
      <c r="P671" s="166">
        <f t="shared" si="21"/>
        <v>0</v>
      </c>
    </row>
    <row r="672" spans="1:16" ht="15.75" x14ac:dyDescent="0.25">
      <c r="A672" s="236" t="s">
        <v>1266</v>
      </c>
      <c r="B672" s="238">
        <v>0</v>
      </c>
      <c r="C672" s="170">
        <v>0.1</v>
      </c>
      <c r="D672" s="236" t="s">
        <v>1265</v>
      </c>
      <c r="E672" s="238">
        <v>0</v>
      </c>
      <c r="F672" s="170">
        <v>0.1</v>
      </c>
      <c r="G672" s="236" t="s">
        <v>855</v>
      </c>
      <c r="H672" s="238">
        <v>0</v>
      </c>
      <c r="I672" s="170">
        <v>0.05</v>
      </c>
      <c r="J672" s="236" t="s">
        <v>490</v>
      </c>
      <c r="K672" s="238">
        <v>0.59</v>
      </c>
      <c r="L672" s="170">
        <v>0.08</v>
      </c>
      <c r="M672" s="236" t="s">
        <v>125</v>
      </c>
      <c r="N672" s="238">
        <v>0.59</v>
      </c>
      <c r="O672" s="170">
        <v>0.13</v>
      </c>
      <c r="P672" s="166">
        <f t="shared" ref="P672:P699" si="22">(C672+F672+I672+L672+O672)/5</f>
        <v>9.1999999999999998E-2</v>
      </c>
    </row>
    <row r="673" spans="1:16" ht="15" customHeight="1" x14ac:dyDescent="0.25">
      <c r="A673" s="237"/>
      <c r="B673" s="239"/>
      <c r="C673" s="177"/>
      <c r="D673" s="237"/>
      <c r="E673" s="239"/>
      <c r="F673" s="177"/>
      <c r="G673" s="237"/>
      <c r="H673" s="239"/>
      <c r="I673" s="177"/>
      <c r="J673" s="237"/>
      <c r="K673" s="239"/>
      <c r="L673" s="177"/>
      <c r="M673" s="237"/>
      <c r="N673" s="239"/>
      <c r="O673" s="177"/>
      <c r="P673" s="166">
        <f t="shared" si="22"/>
        <v>0</v>
      </c>
    </row>
    <row r="674" spans="1:16" ht="15.75" x14ac:dyDescent="0.25">
      <c r="A674" s="236" t="s">
        <v>1264</v>
      </c>
      <c r="B674" s="238">
        <v>0</v>
      </c>
      <c r="C674" s="170">
        <v>0.09</v>
      </c>
      <c r="D674" s="236" t="s">
        <v>1263</v>
      </c>
      <c r="E674" s="238">
        <v>0</v>
      </c>
      <c r="F674" s="170">
        <v>0.02</v>
      </c>
      <c r="G674" s="236" t="s">
        <v>854</v>
      </c>
      <c r="H674" s="238">
        <v>0</v>
      </c>
      <c r="I674" s="170">
        <v>0.09</v>
      </c>
      <c r="J674" s="236" t="s">
        <v>489</v>
      </c>
      <c r="K674" s="238">
        <v>0.57999999999999996</v>
      </c>
      <c r="L674" s="170">
        <v>0.08</v>
      </c>
      <c r="M674" s="236" t="s">
        <v>124</v>
      </c>
      <c r="N674" s="238">
        <v>0.57999999999999996</v>
      </c>
      <c r="O674" s="170">
        <v>0.09</v>
      </c>
      <c r="P674" s="166">
        <f t="shared" si="22"/>
        <v>7.3999999999999996E-2</v>
      </c>
    </row>
    <row r="675" spans="1:16" ht="15" customHeight="1" x14ac:dyDescent="0.25">
      <c r="A675" s="237"/>
      <c r="B675" s="239"/>
      <c r="C675" s="177"/>
      <c r="D675" s="237"/>
      <c r="E675" s="239"/>
      <c r="F675" s="177"/>
      <c r="G675" s="237"/>
      <c r="H675" s="239"/>
      <c r="I675" s="177"/>
      <c r="J675" s="237"/>
      <c r="K675" s="239"/>
      <c r="L675" s="177"/>
      <c r="M675" s="237"/>
      <c r="N675" s="239"/>
      <c r="O675" s="177"/>
      <c r="P675" s="166">
        <f t="shared" si="22"/>
        <v>0</v>
      </c>
    </row>
    <row r="676" spans="1:16" ht="15.75" x14ac:dyDescent="0.25">
      <c r="A676" s="236" t="s">
        <v>1262</v>
      </c>
      <c r="B676" s="238">
        <v>0</v>
      </c>
      <c r="C676" s="170">
        <v>0.02</v>
      </c>
      <c r="D676" s="236" t="s">
        <v>1261</v>
      </c>
      <c r="E676" s="238">
        <v>0</v>
      </c>
      <c r="F676" s="170">
        <v>0.04</v>
      </c>
      <c r="G676" s="236" t="s">
        <v>853</v>
      </c>
      <c r="H676" s="238">
        <v>0</v>
      </c>
      <c r="I676" s="170">
        <v>0.1</v>
      </c>
      <c r="J676" s="236" t="s">
        <v>488</v>
      </c>
      <c r="K676" s="238">
        <v>0.57999999999999996</v>
      </c>
      <c r="L676" s="170">
        <v>0.04</v>
      </c>
      <c r="M676" s="236" t="s">
        <v>123</v>
      </c>
      <c r="N676" s="238">
        <v>0.57999999999999996</v>
      </c>
      <c r="O676" s="170">
        <v>0.1</v>
      </c>
      <c r="P676" s="166">
        <f t="shared" si="22"/>
        <v>6.0000000000000012E-2</v>
      </c>
    </row>
    <row r="677" spans="1:16" ht="15" customHeight="1" x14ac:dyDescent="0.25">
      <c r="A677" s="237"/>
      <c r="B677" s="239"/>
      <c r="C677" s="177"/>
      <c r="D677" s="237"/>
      <c r="E677" s="239"/>
      <c r="F677" s="177"/>
      <c r="G677" s="237"/>
      <c r="H677" s="239"/>
      <c r="I677" s="177"/>
      <c r="J677" s="237"/>
      <c r="K677" s="239"/>
      <c r="L677" s="177"/>
      <c r="M677" s="237"/>
      <c r="N677" s="239"/>
      <c r="O677" s="177"/>
      <c r="P677" s="166">
        <f t="shared" si="22"/>
        <v>0</v>
      </c>
    </row>
    <row r="678" spans="1:16" ht="15.75" x14ac:dyDescent="0.25">
      <c r="A678" s="236" t="s">
        <v>1260</v>
      </c>
      <c r="B678" s="238">
        <v>0</v>
      </c>
      <c r="C678" s="170">
        <v>0.02</v>
      </c>
      <c r="D678" s="236" t="s">
        <v>1259</v>
      </c>
      <c r="E678" s="238">
        <v>0</v>
      </c>
      <c r="F678" s="170">
        <v>0.04</v>
      </c>
      <c r="G678" s="236" t="s">
        <v>852</v>
      </c>
      <c r="H678" s="238">
        <v>0</v>
      </c>
      <c r="I678" s="170">
        <v>0.1</v>
      </c>
      <c r="J678" s="236" t="s">
        <v>487</v>
      </c>
      <c r="K678" s="238">
        <v>0.57999999999999996</v>
      </c>
      <c r="L678" s="170">
        <v>0.03</v>
      </c>
      <c r="M678" s="236" t="s">
        <v>122</v>
      </c>
      <c r="N678" s="238">
        <v>0.57999999999999996</v>
      </c>
      <c r="O678" s="170">
        <v>0.08</v>
      </c>
      <c r="P678" s="166">
        <f t="shared" si="22"/>
        <v>5.4000000000000006E-2</v>
      </c>
    </row>
    <row r="679" spans="1:16" ht="15" customHeight="1" x14ac:dyDescent="0.25">
      <c r="A679" s="237"/>
      <c r="B679" s="239"/>
      <c r="C679" s="177"/>
      <c r="D679" s="237"/>
      <c r="E679" s="239"/>
      <c r="F679" s="177"/>
      <c r="G679" s="237"/>
      <c r="H679" s="239"/>
      <c r="I679" s="177"/>
      <c r="J679" s="237"/>
      <c r="K679" s="239"/>
      <c r="L679" s="177"/>
      <c r="M679" s="237"/>
      <c r="N679" s="239"/>
      <c r="O679" s="177"/>
      <c r="P679" s="166">
        <f t="shared" si="22"/>
        <v>0</v>
      </c>
    </row>
    <row r="680" spans="1:16" ht="15.75" x14ac:dyDescent="0.25">
      <c r="A680" s="236" t="s">
        <v>1258</v>
      </c>
      <c r="B680" s="238">
        <v>0</v>
      </c>
      <c r="C680" s="170">
        <v>0.05</v>
      </c>
      <c r="D680" s="236" t="s">
        <v>1257</v>
      </c>
      <c r="E680" s="238">
        <v>0</v>
      </c>
      <c r="F680" s="170">
        <v>0.09</v>
      </c>
      <c r="G680" s="236" t="s">
        <v>851</v>
      </c>
      <c r="H680" s="238">
        <v>0</v>
      </c>
      <c r="I680" s="170">
        <v>0.08</v>
      </c>
      <c r="J680" s="236" t="s">
        <v>486</v>
      </c>
      <c r="K680" s="238">
        <v>0.57999999999999996</v>
      </c>
      <c r="L680" s="170">
        <v>0.02</v>
      </c>
      <c r="M680" s="236" t="s">
        <v>121</v>
      </c>
      <c r="N680" s="238">
        <v>0.57999999999999996</v>
      </c>
      <c r="O680" s="170">
        <v>0.09</v>
      </c>
      <c r="P680" s="166">
        <f t="shared" si="22"/>
        <v>6.6000000000000003E-2</v>
      </c>
    </row>
    <row r="681" spans="1:16" ht="15" customHeight="1" x14ac:dyDescent="0.25">
      <c r="A681" s="237"/>
      <c r="B681" s="239"/>
      <c r="C681" s="177"/>
      <c r="D681" s="237"/>
      <c r="E681" s="239"/>
      <c r="F681" s="177"/>
      <c r="G681" s="237"/>
      <c r="H681" s="239"/>
      <c r="I681" s="177"/>
      <c r="J681" s="237"/>
      <c r="K681" s="239"/>
      <c r="L681" s="177"/>
      <c r="M681" s="237"/>
      <c r="N681" s="239"/>
      <c r="O681" s="177"/>
      <c r="P681" s="166">
        <f t="shared" si="22"/>
        <v>0</v>
      </c>
    </row>
    <row r="682" spans="1:16" ht="15.75" x14ac:dyDescent="0.25">
      <c r="A682" s="236" t="s">
        <v>1256</v>
      </c>
      <c r="B682" s="238">
        <v>0</v>
      </c>
      <c r="C682" s="170">
        <v>0.09</v>
      </c>
      <c r="D682" s="236" t="s">
        <v>1255</v>
      </c>
      <c r="E682" s="238">
        <v>0</v>
      </c>
      <c r="F682" s="170">
        <v>0.09</v>
      </c>
      <c r="G682" s="236" t="s">
        <v>850</v>
      </c>
      <c r="H682" s="238">
        <v>0</v>
      </c>
      <c r="I682" s="170">
        <v>0.09</v>
      </c>
      <c r="J682" s="236" t="s">
        <v>485</v>
      </c>
      <c r="K682" s="238">
        <v>0.57999999999999996</v>
      </c>
      <c r="L682" s="170">
        <v>0.05</v>
      </c>
      <c r="M682" s="236" t="s">
        <v>120</v>
      </c>
      <c r="N682" s="238">
        <v>0.57999999999999996</v>
      </c>
      <c r="O682" s="170">
        <v>0.09</v>
      </c>
      <c r="P682" s="166">
        <f t="shared" si="22"/>
        <v>8.2000000000000003E-2</v>
      </c>
    </row>
    <row r="683" spans="1:16" ht="15" customHeight="1" x14ac:dyDescent="0.25">
      <c r="A683" s="237"/>
      <c r="B683" s="239"/>
      <c r="C683" s="177"/>
      <c r="D683" s="237"/>
      <c r="E683" s="239"/>
      <c r="F683" s="177"/>
      <c r="G683" s="237"/>
      <c r="H683" s="239"/>
      <c r="I683" s="177"/>
      <c r="J683" s="237"/>
      <c r="K683" s="239"/>
      <c r="L683" s="177"/>
      <c r="M683" s="237"/>
      <c r="N683" s="239"/>
      <c r="O683" s="177"/>
      <c r="P683" s="166">
        <f t="shared" si="22"/>
        <v>0</v>
      </c>
    </row>
    <row r="684" spans="1:16" ht="15.75" x14ac:dyDescent="0.25">
      <c r="A684" s="236" t="s">
        <v>1254</v>
      </c>
      <c r="B684" s="238">
        <v>0</v>
      </c>
      <c r="C684" s="170">
        <v>0.05</v>
      </c>
      <c r="D684" s="236" t="s">
        <v>1253</v>
      </c>
      <c r="E684" s="238">
        <v>0</v>
      </c>
      <c r="F684" s="170">
        <v>0.08</v>
      </c>
      <c r="G684" s="236" t="s">
        <v>849</v>
      </c>
      <c r="H684" s="238">
        <v>0</v>
      </c>
      <c r="I684" s="170">
        <v>0.11</v>
      </c>
      <c r="J684" s="236" t="s">
        <v>484</v>
      </c>
      <c r="K684" s="238">
        <v>0.57999999999999996</v>
      </c>
      <c r="L684" s="170">
        <v>7.0000000000000007E-2</v>
      </c>
      <c r="M684" s="236" t="s">
        <v>119</v>
      </c>
      <c r="N684" s="238">
        <v>0.57999999999999996</v>
      </c>
      <c r="O684" s="170">
        <v>0.14000000000000001</v>
      </c>
      <c r="P684" s="166">
        <f t="shared" si="22"/>
        <v>0.09</v>
      </c>
    </row>
    <row r="685" spans="1:16" ht="15" customHeight="1" x14ac:dyDescent="0.25">
      <c r="A685" s="237"/>
      <c r="B685" s="239"/>
      <c r="C685" s="177"/>
      <c r="D685" s="237"/>
      <c r="E685" s="239"/>
      <c r="F685" s="177"/>
      <c r="G685" s="237"/>
      <c r="H685" s="239"/>
      <c r="I685" s="177"/>
      <c r="J685" s="237"/>
      <c r="K685" s="239"/>
      <c r="L685" s="177"/>
      <c r="M685" s="237"/>
      <c r="N685" s="239"/>
      <c r="O685" s="177"/>
      <c r="P685" s="166">
        <f t="shared" si="22"/>
        <v>0</v>
      </c>
    </row>
    <row r="686" spans="1:16" ht="15.75" x14ac:dyDescent="0.25">
      <c r="A686" s="236" t="s">
        <v>1252</v>
      </c>
      <c r="B686" s="238">
        <v>0</v>
      </c>
      <c r="C686" s="170">
        <v>0.06</v>
      </c>
      <c r="D686" s="236" t="s">
        <v>1251</v>
      </c>
      <c r="E686" s="238">
        <v>0</v>
      </c>
      <c r="F686" s="170">
        <v>0.04</v>
      </c>
      <c r="G686" s="236" t="s">
        <v>848</v>
      </c>
      <c r="H686" s="238">
        <v>0</v>
      </c>
      <c r="I686" s="170">
        <v>0.12</v>
      </c>
      <c r="J686" s="236" t="s">
        <v>483</v>
      </c>
      <c r="K686" s="238">
        <v>0.57999999999999996</v>
      </c>
      <c r="L686" s="170">
        <v>0.09</v>
      </c>
      <c r="M686" s="236" t="s">
        <v>118</v>
      </c>
      <c r="N686" s="238">
        <v>0.57999999999999996</v>
      </c>
      <c r="O686" s="170">
        <v>0.15</v>
      </c>
      <c r="P686" s="166">
        <f t="shared" si="22"/>
        <v>9.1999999999999998E-2</v>
      </c>
    </row>
    <row r="687" spans="1:16" ht="15" customHeight="1" x14ac:dyDescent="0.25">
      <c r="A687" s="237"/>
      <c r="B687" s="239"/>
      <c r="C687" s="177"/>
      <c r="D687" s="237"/>
      <c r="E687" s="239"/>
      <c r="F687" s="177"/>
      <c r="G687" s="237"/>
      <c r="H687" s="239"/>
      <c r="I687" s="177"/>
      <c r="J687" s="237"/>
      <c r="K687" s="239"/>
      <c r="L687" s="177"/>
      <c r="M687" s="237"/>
      <c r="N687" s="239"/>
      <c r="O687" s="177"/>
      <c r="P687" s="166">
        <f t="shared" si="22"/>
        <v>0</v>
      </c>
    </row>
    <row r="688" spans="1:16" ht="15.75" x14ac:dyDescent="0.25">
      <c r="A688" s="236" t="s">
        <v>1250</v>
      </c>
      <c r="B688" s="238">
        <v>0</v>
      </c>
      <c r="C688" s="170">
        <v>0.12</v>
      </c>
      <c r="D688" s="236" t="s">
        <v>1249</v>
      </c>
      <c r="E688" s="238">
        <v>0</v>
      </c>
      <c r="F688" s="170">
        <v>0.08</v>
      </c>
      <c r="G688" s="236" t="s">
        <v>847</v>
      </c>
      <c r="H688" s="238">
        <v>0</v>
      </c>
      <c r="I688" s="170">
        <v>0.09</v>
      </c>
      <c r="J688" s="236" t="s">
        <v>482</v>
      </c>
      <c r="K688" s="238">
        <v>0.57999999999999996</v>
      </c>
      <c r="L688" s="170">
        <v>0.1</v>
      </c>
      <c r="M688" s="236" t="s">
        <v>117</v>
      </c>
      <c r="N688" s="238">
        <v>0.57999999999999996</v>
      </c>
      <c r="O688" s="170">
        <v>0.13</v>
      </c>
      <c r="P688" s="166">
        <f t="shared" si="22"/>
        <v>0.10400000000000001</v>
      </c>
    </row>
    <row r="689" spans="1:17" ht="15" customHeight="1" x14ac:dyDescent="0.25">
      <c r="A689" s="237"/>
      <c r="B689" s="239"/>
      <c r="C689" s="177"/>
      <c r="D689" s="237"/>
      <c r="E689" s="239"/>
      <c r="F689" s="177"/>
      <c r="G689" s="237"/>
      <c r="H689" s="239"/>
      <c r="I689" s="177"/>
      <c r="J689" s="237"/>
      <c r="K689" s="239"/>
      <c r="L689" s="177"/>
      <c r="M689" s="237"/>
      <c r="N689" s="239"/>
      <c r="O689" s="177"/>
      <c r="P689" s="166">
        <f t="shared" si="22"/>
        <v>0</v>
      </c>
    </row>
    <row r="690" spans="1:17" ht="15.75" x14ac:dyDescent="0.25">
      <c r="A690" s="236" t="s">
        <v>1248</v>
      </c>
      <c r="B690" s="238">
        <v>0</v>
      </c>
      <c r="C690" s="170">
        <v>0.1</v>
      </c>
      <c r="D690" s="236" t="s">
        <v>1247</v>
      </c>
      <c r="E690" s="238">
        <v>0</v>
      </c>
      <c r="F690" s="170">
        <v>0.12</v>
      </c>
      <c r="G690" s="236" t="s">
        <v>846</v>
      </c>
      <c r="H690" s="238">
        <v>0</v>
      </c>
      <c r="I690" s="170">
        <v>0.08</v>
      </c>
      <c r="J690" s="236" t="s">
        <v>481</v>
      </c>
      <c r="K690" s="238">
        <v>0.57999999999999996</v>
      </c>
      <c r="L690" s="170">
        <v>0.1</v>
      </c>
      <c r="M690" s="236" t="s">
        <v>116</v>
      </c>
      <c r="N690" s="238">
        <v>0.57999999999999996</v>
      </c>
      <c r="O690" s="170">
        <v>0.11</v>
      </c>
      <c r="P690" s="166">
        <f t="shared" si="22"/>
        <v>0.10200000000000001</v>
      </c>
    </row>
    <row r="691" spans="1:17" ht="15" customHeight="1" x14ac:dyDescent="0.25">
      <c r="A691" s="237"/>
      <c r="B691" s="239"/>
      <c r="C691" s="177"/>
      <c r="D691" s="237"/>
      <c r="E691" s="239"/>
      <c r="F691" s="177"/>
      <c r="G691" s="237"/>
      <c r="H691" s="239"/>
      <c r="I691" s="177"/>
      <c r="J691" s="237"/>
      <c r="K691" s="239"/>
      <c r="L691" s="177"/>
      <c r="M691" s="237"/>
      <c r="N691" s="239"/>
      <c r="O691" s="177"/>
      <c r="P691" s="166">
        <f t="shared" si="22"/>
        <v>0</v>
      </c>
    </row>
    <row r="692" spans="1:17" ht="15.75" x14ac:dyDescent="0.25">
      <c r="A692" s="236" t="s">
        <v>1246</v>
      </c>
      <c r="B692" s="238">
        <v>0</v>
      </c>
      <c r="C692" s="170">
        <v>0.08</v>
      </c>
      <c r="D692" s="236" t="s">
        <v>1245</v>
      </c>
      <c r="E692" s="238">
        <v>0</v>
      </c>
      <c r="F692" s="170">
        <v>0.12</v>
      </c>
      <c r="G692" s="236" t="s">
        <v>845</v>
      </c>
      <c r="H692" s="238">
        <v>0</v>
      </c>
      <c r="I692" s="170">
        <v>7.0000000000000007E-2</v>
      </c>
      <c r="J692" s="236" t="s">
        <v>480</v>
      </c>
      <c r="K692" s="238">
        <v>0.57999999999999996</v>
      </c>
      <c r="L692" s="170">
        <v>0.08</v>
      </c>
      <c r="M692" s="236" t="s">
        <v>115</v>
      </c>
      <c r="N692" s="238">
        <v>0.57999999999999996</v>
      </c>
      <c r="O692" s="170">
        <v>0.12</v>
      </c>
      <c r="P692" s="166">
        <f t="shared" si="22"/>
        <v>9.4E-2</v>
      </c>
    </row>
    <row r="693" spans="1:17" ht="15" customHeight="1" x14ac:dyDescent="0.25">
      <c r="A693" s="237"/>
      <c r="B693" s="239"/>
      <c r="C693" s="177"/>
      <c r="D693" s="237"/>
      <c r="E693" s="239"/>
      <c r="F693" s="177"/>
      <c r="G693" s="237"/>
      <c r="H693" s="239"/>
      <c r="I693" s="177"/>
      <c r="J693" s="237"/>
      <c r="K693" s="239"/>
      <c r="L693" s="177"/>
      <c r="M693" s="237"/>
      <c r="N693" s="239"/>
      <c r="O693" s="177"/>
      <c r="P693" s="166">
        <f t="shared" si="22"/>
        <v>0</v>
      </c>
    </row>
    <row r="694" spans="1:17" ht="15.75" x14ac:dyDescent="0.25">
      <c r="A694" s="236" t="s">
        <v>1244</v>
      </c>
      <c r="B694" s="238">
        <v>0</v>
      </c>
      <c r="C694" s="170">
        <v>0.09</v>
      </c>
      <c r="D694" s="236" t="s">
        <v>1243</v>
      </c>
      <c r="E694" s="238">
        <v>0</v>
      </c>
      <c r="F694" s="170">
        <v>0.08</v>
      </c>
      <c r="G694" s="236" t="s">
        <v>844</v>
      </c>
      <c r="H694" s="238">
        <v>0</v>
      </c>
      <c r="I694" s="170">
        <v>7.0000000000000007E-2</v>
      </c>
      <c r="J694" s="236" t="s">
        <v>479</v>
      </c>
      <c r="K694" s="238">
        <v>0.57999999999999996</v>
      </c>
      <c r="L694" s="170">
        <v>7.0000000000000007E-2</v>
      </c>
      <c r="M694" s="236" t="s">
        <v>114</v>
      </c>
      <c r="N694" s="238">
        <v>0.57999999999999996</v>
      </c>
      <c r="O694" s="170">
        <v>0.12</v>
      </c>
      <c r="P694" s="166">
        <f t="shared" si="22"/>
        <v>8.5999999999999993E-2</v>
      </c>
    </row>
    <row r="695" spans="1:17" ht="15" customHeight="1" x14ac:dyDescent="0.25">
      <c r="A695" s="237"/>
      <c r="B695" s="239"/>
      <c r="C695" s="177"/>
      <c r="D695" s="237"/>
      <c r="E695" s="239"/>
      <c r="F695" s="177"/>
      <c r="G695" s="237"/>
      <c r="H695" s="239"/>
      <c r="I695" s="177"/>
      <c r="J695" s="237"/>
      <c r="K695" s="239"/>
      <c r="L695" s="177"/>
      <c r="M695" s="237"/>
      <c r="N695" s="239"/>
      <c r="O695" s="177"/>
      <c r="P695" s="166">
        <f t="shared" si="22"/>
        <v>0</v>
      </c>
    </row>
    <row r="696" spans="1:17" ht="15.75" x14ac:dyDescent="0.25">
      <c r="A696" s="236" t="s">
        <v>1242</v>
      </c>
      <c r="B696" s="238">
        <v>0</v>
      </c>
      <c r="C696" s="170">
        <v>0.14000000000000001</v>
      </c>
      <c r="D696" s="236" t="s">
        <v>1241</v>
      </c>
      <c r="E696" s="238">
        <v>0</v>
      </c>
      <c r="F696" s="170">
        <v>0.06</v>
      </c>
      <c r="G696" s="236" t="s">
        <v>843</v>
      </c>
      <c r="H696" s="238">
        <v>0</v>
      </c>
      <c r="I696" s="170">
        <v>0.02</v>
      </c>
      <c r="J696" s="236" t="s">
        <v>478</v>
      </c>
      <c r="K696" s="238">
        <v>0.57999999999999996</v>
      </c>
      <c r="L696" s="170">
        <v>0.03</v>
      </c>
      <c r="M696" s="236" t="s">
        <v>113</v>
      </c>
      <c r="N696" s="238">
        <v>0.57999999999999996</v>
      </c>
      <c r="O696" s="170">
        <v>0.1</v>
      </c>
      <c r="P696" s="166">
        <f t="shared" si="22"/>
        <v>6.9999999999999993E-2</v>
      </c>
    </row>
    <row r="697" spans="1:17" ht="15" customHeight="1" x14ac:dyDescent="0.25">
      <c r="A697" s="237"/>
      <c r="B697" s="239"/>
      <c r="C697" s="177"/>
      <c r="D697" s="237"/>
      <c r="E697" s="239"/>
      <c r="F697" s="177"/>
      <c r="G697" s="237"/>
      <c r="H697" s="239"/>
      <c r="I697" s="177"/>
      <c r="J697" s="237"/>
      <c r="K697" s="239"/>
      <c r="L697" s="177"/>
      <c r="M697" s="237"/>
      <c r="N697" s="239"/>
      <c r="O697" s="177"/>
      <c r="P697" s="166">
        <f t="shared" si="22"/>
        <v>0</v>
      </c>
    </row>
    <row r="698" spans="1:17" ht="15.75" x14ac:dyDescent="0.25">
      <c r="A698" s="236" t="s">
        <v>1240</v>
      </c>
      <c r="B698" s="238">
        <v>0</v>
      </c>
      <c r="C698" s="170">
        <v>0.1</v>
      </c>
      <c r="D698" s="236" t="s">
        <v>1239</v>
      </c>
      <c r="E698" s="238">
        <v>0</v>
      </c>
      <c r="F698" s="170">
        <v>0.09</v>
      </c>
      <c r="G698" s="236" t="s">
        <v>842</v>
      </c>
      <c r="H698" s="238">
        <v>0</v>
      </c>
      <c r="I698" s="170">
        <v>0.02</v>
      </c>
      <c r="J698" s="236" t="s">
        <v>477</v>
      </c>
      <c r="K698" s="238">
        <v>0.57999999999999996</v>
      </c>
      <c r="L698" s="170">
        <v>0.09</v>
      </c>
      <c r="M698" s="236" t="s">
        <v>112</v>
      </c>
      <c r="N698" s="238">
        <v>0.57999999999999996</v>
      </c>
      <c r="O698" s="170">
        <v>0.03</v>
      </c>
      <c r="P698" s="166">
        <f t="shared" si="22"/>
        <v>6.5999999999999989E-2</v>
      </c>
    </row>
    <row r="699" spans="1:17" ht="15" customHeight="1" x14ac:dyDescent="0.25">
      <c r="A699" s="237"/>
      <c r="B699" s="239"/>
      <c r="C699" s="177"/>
      <c r="D699" s="237"/>
      <c r="E699" s="239"/>
      <c r="F699" s="177"/>
      <c r="G699" s="237"/>
      <c r="H699" s="239"/>
      <c r="I699" s="177"/>
      <c r="J699" s="237"/>
      <c r="K699" s="239"/>
      <c r="L699" s="177"/>
      <c r="M699" s="237"/>
      <c r="N699" s="239"/>
      <c r="O699" s="177"/>
      <c r="P699" s="166">
        <f t="shared" si="22"/>
        <v>0</v>
      </c>
    </row>
    <row r="700" spans="1:17" ht="15" customHeight="1" x14ac:dyDescent="0.25">
      <c r="A700" s="175"/>
      <c r="B700" s="174"/>
      <c r="C700" s="179"/>
      <c r="D700" s="175"/>
      <c r="E700" s="174"/>
      <c r="F700" s="179"/>
      <c r="G700" s="175"/>
      <c r="H700" s="174"/>
      <c r="I700" s="179"/>
      <c r="J700" s="175"/>
      <c r="K700" s="174"/>
      <c r="L700" s="179"/>
      <c r="M700" s="175"/>
      <c r="N700" s="174"/>
      <c r="O700" s="179"/>
      <c r="P700" s="166"/>
      <c r="Q700" s="166">
        <f>SUM(P640:P699)</f>
        <v>2.9519999999999991</v>
      </c>
    </row>
    <row r="701" spans="1:17" ht="15.75" x14ac:dyDescent="0.25">
      <c r="A701" s="236" t="s">
        <v>1238</v>
      </c>
      <c r="B701" s="238">
        <v>0</v>
      </c>
      <c r="C701" s="170">
        <v>0.09</v>
      </c>
      <c r="D701" s="236" t="s">
        <v>1237</v>
      </c>
      <c r="E701" s="238">
        <v>0</v>
      </c>
      <c r="F701" s="170">
        <v>0.15</v>
      </c>
      <c r="G701" s="236" t="s">
        <v>841</v>
      </c>
      <c r="H701" s="238">
        <v>0</v>
      </c>
      <c r="I701" s="170">
        <v>0.05</v>
      </c>
      <c r="J701" s="236" t="s">
        <v>476</v>
      </c>
      <c r="K701" s="238">
        <v>0.57999999999999996</v>
      </c>
      <c r="L701" s="170">
        <v>0.11</v>
      </c>
      <c r="M701" s="236" t="s">
        <v>111</v>
      </c>
      <c r="N701" s="238">
        <v>0.57999999999999996</v>
      </c>
      <c r="O701" s="170">
        <v>0.04</v>
      </c>
      <c r="P701" s="166">
        <f t="shared" ref="P701:P732" si="23">(C701+F701+I701+L701+O701)/5</f>
        <v>8.7999999999999995E-2</v>
      </c>
    </row>
    <row r="702" spans="1:17" ht="15" customHeight="1" x14ac:dyDescent="0.25">
      <c r="A702" s="237"/>
      <c r="B702" s="239"/>
      <c r="C702" s="177"/>
      <c r="D702" s="237"/>
      <c r="E702" s="239"/>
      <c r="F702" s="177"/>
      <c r="G702" s="237"/>
      <c r="H702" s="239"/>
      <c r="I702" s="177"/>
      <c r="J702" s="237"/>
      <c r="K702" s="239"/>
      <c r="L702" s="177"/>
      <c r="M702" s="237"/>
      <c r="N702" s="239"/>
      <c r="O702" s="177"/>
      <c r="P702" s="166">
        <f t="shared" si="23"/>
        <v>0</v>
      </c>
    </row>
    <row r="703" spans="1:17" ht="15.75" x14ac:dyDescent="0.25">
      <c r="A703" s="236" t="s">
        <v>1236</v>
      </c>
      <c r="B703" s="238">
        <v>0</v>
      </c>
      <c r="C703" s="170">
        <v>0.09</v>
      </c>
      <c r="D703" s="236" t="s">
        <v>1235</v>
      </c>
      <c r="E703" s="238">
        <v>0</v>
      </c>
      <c r="F703" s="170">
        <v>0.1</v>
      </c>
      <c r="G703" s="236" t="s">
        <v>840</v>
      </c>
      <c r="H703" s="238">
        <v>0</v>
      </c>
      <c r="I703" s="170">
        <v>0.03</v>
      </c>
      <c r="J703" s="236" t="s">
        <v>475</v>
      </c>
      <c r="K703" s="238">
        <v>0.56999999999999995</v>
      </c>
      <c r="L703" s="170">
        <v>0.08</v>
      </c>
      <c r="M703" s="236" t="s">
        <v>110</v>
      </c>
      <c r="N703" s="238">
        <v>0.56999999999999995</v>
      </c>
      <c r="O703" s="170">
        <v>0.02</v>
      </c>
      <c r="P703" s="166">
        <f t="shared" si="23"/>
        <v>6.4000000000000001E-2</v>
      </c>
    </row>
    <row r="704" spans="1:17" ht="15" customHeight="1" x14ac:dyDescent="0.25">
      <c r="A704" s="237"/>
      <c r="B704" s="239"/>
      <c r="C704" s="177"/>
      <c r="D704" s="237"/>
      <c r="E704" s="239"/>
      <c r="F704" s="177"/>
      <c r="G704" s="237"/>
      <c r="H704" s="239"/>
      <c r="I704" s="177"/>
      <c r="J704" s="237"/>
      <c r="K704" s="239"/>
      <c r="L704" s="177"/>
      <c r="M704" s="237"/>
      <c r="N704" s="239"/>
      <c r="O704" s="177"/>
      <c r="P704" s="166">
        <f t="shared" si="23"/>
        <v>0</v>
      </c>
    </row>
    <row r="705" spans="1:16" ht="15.75" x14ac:dyDescent="0.25">
      <c r="A705" s="236" t="s">
        <v>1234</v>
      </c>
      <c r="B705" s="238">
        <v>0</v>
      </c>
      <c r="C705" s="170">
        <v>7.0000000000000007E-2</v>
      </c>
      <c r="D705" s="236" t="s">
        <v>1233</v>
      </c>
      <c r="E705" s="238">
        <v>0</v>
      </c>
      <c r="F705" s="170">
        <v>0.12</v>
      </c>
      <c r="G705" s="236" t="s">
        <v>839</v>
      </c>
      <c r="H705" s="238">
        <v>0</v>
      </c>
      <c r="I705" s="170">
        <v>0.05</v>
      </c>
      <c r="J705" s="236" t="s">
        <v>474</v>
      </c>
      <c r="K705" s="238">
        <v>0.56999999999999995</v>
      </c>
      <c r="L705" s="170">
        <v>0.06</v>
      </c>
      <c r="M705" s="236" t="s">
        <v>109</v>
      </c>
      <c r="N705" s="238">
        <v>0.56999999999999995</v>
      </c>
      <c r="O705" s="170">
        <v>0.01</v>
      </c>
      <c r="P705" s="166">
        <f t="shared" si="23"/>
        <v>6.2E-2</v>
      </c>
    </row>
    <row r="706" spans="1:16" ht="15" customHeight="1" x14ac:dyDescent="0.25">
      <c r="A706" s="237"/>
      <c r="B706" s="239"/>
      <c r="C706" s="177"/>
      <c r="D706" s="237"/>
      <c r="E706" s="239"/>
      <c r="F706" s="177"/>
      <c r="G706" s="237"/>
      <c r="H706" s="239"/>
      <c r="I706" s="177"/>
      <c r="J706" s="237"/>
      <c r="K706" s="239"/>
      <c r="L706" s="177"/>
      <c r="M706" s="237"/>
      <c r="N706" s="239"/>
      <c r="O706" s="177"/>
      <c r="P706" s="166">
        <f t="shared" si="23"/>
        <v>0</v>
      </c>
    </row>
    <row r="707" spans="1:16" ht="15.75" x14ac:dyDescent="0.25">
      <c r="A707" s="236" t="s">
        <v>1232</v>
      </c>
      <c r="B707" s="238">
        <v>0</v>
      </c>
      <c r="C707" s="170">
        <v>0.05</v>
      </c>
      <c r="D707" s="236" t="s">
        <v>1231</v>
      </c>
      <c r="E707" s="238">
        <v>0</v>
      </c>
      <c r="F707" s="170">
        <v>0.11</v>
      </c>
      <c r="G707" s="236" t="s">
        <v>838</v>
      </c>
      <c r="H707" s="238">
        <v>0</v>
      </c>
      <c r="I707" s="170">
        <v>0.06</v>
      </c>
      <c r="J707" s="236" t="s">
        <v>473</v>
      </c>
      <c r="K707" s="238">
        <v>0.56999999999999995</v>
      </c>
      <c r="L707" s="170">
        <v>7.0000000000000007E-2</v>
      </c>
      <c r="M707" s="236" t="s">
        <v>108</v>
      </c>
      <c r="N707" s="238">
        <v>0.56999999999999995</v>
      </c>
      <c r="O707" s="170">
        <v>0.08</v>
      </c>
      <c r="P707" s="166">
        <f t="shared" si="23"/>
        <v>7.400000000000001E-2</v>
      </c>
    </row>
    <row r="708" spans="1:16" ht="15" customHeight="1" x14ac:dyDescent="0.25">
      <c r="A708" s="237"/>
      <c r="B708" s="239"/>
      <c r="C708" s="177"/>
      <c r="D708" s="237"/>
      <c r="E708" s="239"/>
      <c r="F708" s="177"/>
      <c r="G708" s="237"/>
      <c r="H708" s="239"/>
      <c r="I708" s="177"/>
      <c r="J708" s="237"/>
      <c r="K708" s="239"/>
      <c r="L708" s="177"/>
      <c r="M708" s="237"/>
      <c r="N708" s="239"/>
      <c r="O708" s="177"/>
      <c r="P708" s="166">
        <f t="shared" si="23"/>
        <v>0</v>
      </c>
    </row>
    <row r="709" spans="1:16" ht="15.75" x14ac:dyDescent="0.25">
      <c r="A709" s="236" t="s">
        <v>1230</v>
      </c>
      <c r="B709" s="238">
        <v>0</v>
      </c>
      <c r="C709" s="170">
        <v>0.05</v>
      </c>
      <c r="D709" s="236" t="s">
        <v>1229</v>
      </c>
      <c r="E709" s="238">
        <v>0</v>
      </c>
      <c r="F709" s="170">
        <v>0.14000000000000001</v>
      </c>
      <c r="G709" s="236" t="s">
        <v>837</v>
      </c>
      <c r="H709" s="238">
        <v>0</v>
      </c>
      <c r="I709" s="170">
        <v>7.0000000000000007E-2</v>
      </c>
      <c r="J709" s="236" t="s">
        <v>472</v>
      </c>
      <c r="K709" s="238">
        <v>0.56999999999999995</v>
      </c>
      <c r="L709" s="170">
        <v>7.0000000000000007E-2</v>
      </c>
      <c r="M709" s="236" t="s">
        <v>107</v>
      </c>
      <c r="N709" s="238">
        <v>0.56999999999999995</v>
      </c>
      <c r="O709" s="170">
        <v>0.05</v>
      </c>
      <c r="P709" s="166">
        <f t="shared" si="23"/>
        <v>7.5999999999999998E-2</v>
      </c>
    </row>
    <row r="710" spans="1:16" ht="15" customHeight="1" x14ac:dyDescent="0.25">
      <c r="A710" s="237"/>
      <c r="B710" s="239"/>
      <c r="C710" s="177"/>
      <c r="D710" s="237"/>
      <c r="E710" s="239"/>
      <c r="F710" s="177"/>
      <c r="G710" s="237"/>
      <c r="H710" s="239"/>
      <c r="I710" s="177"/>
      <c r="J710" s="237"/>
      <c r="K710" s="239"/>
      <c r="L710" s="177"/>
      <c r="M710" s="237"/>
      <c r="N710" s="239"/>
      <c r="O710" s="177"/>
      <c r="P710" s="166">
        <f t="shared" si="23"/>
        <v>0</v>
      </c>
    </row>
    <row r="711" spans="1:16" ht="15.75" x14ac:dyDescent="0.25">
      <c r="A711" s="236" t="s">
        <v>1228</v>
      </c>
      <c r="B711" s="238">
        <v>0</v>
      </c>
      <c r="C711" s="170">
        <v>0.06</v>
      </c>
      <c r="D711" s="236" t="s">
        <v>1227</v>
      </c>
      <c r="E711" s="238">
        <v>0</v>
      </c>
      <c r="F711" s="170">
        <v>0.1</v>
      </c>
      <c r="G711" s="236" t="s">
        <v>836</v>
      </c>
      <c r="H711" s="238">
        <v>0</v>
      </c>
      <c r="I711" s="170">
        <v>7.0000000000000007E-2</v>
      </c>
      <c r="J711" s="236" t="s">
        <v>471</v>
      </c>
      <c r="K711" s="238">
        <v>0.56999999999999995</v>
      </c>
      <c r="L711" s="170">
        <v>0.04</v>
      </c>
      <c r="M711" s="236" t="s">
        <v>106</v>
      </c>
      <c r="N711" s="238">
        <v>0.56999999999999995</v>
      </c>
      <c r="O711" s="170">
        <v>0.08</v>
      </c>
      <c r="P711" s="166">
        <f t="shared" si="23"/>
        <v>7.0000000000000007E-2</v>
      </c>
    </row>
    <row r="712" spans="1:16" ht="15" customHeight="1" x14ac:dyDescent="0.25">
      <c r="A712" s="237"/>
      <c r="B712" s="239"/>
      <c r="C712" s="177"/>
      <c r="D712" s="237"/>
      <c r="E712" s="239"/>
      <c r="F712" s="177"/>
      <c r="G712" s="237"/>
      <c r="H712" s="239"/>
      <c r="I712" s="177"/>
      <c r="J712" s="237"/>
      <c r="K712" s="239"/>
      <c r="L712" s="177"/>
      <c r="M712" s="237"/>
      <c r="N712" s="239"/>
      <c r="O712" s="177"/>
      <c r="P712" s="166">
        <f t="shared" si="23"/>
        <v>0</v>
      </c>
    </row>
    <row r="713" spans="1:16" ht="15.75" x14ac:dyDescent="0.25">
      <c r="A713" s="236" t="s">
        <v>1226</v>
      </c>
      <c r="B713" s="238">
        <v>0</v>
      </c>
      <c r="C713" s="170">
        <v>0.09</v>
      </c>
      <c r="D713" s="236" t="s">
        <v>1225</v>
      </c>
      <c r="E713" s="238">
        <v>0</v>
      </c>
      <c r="F713" s="170">
        <v>0.09</v>
      </c>
      <c r="G713" s="236" t="s">
        <v>835</v>
      </c>
      <c r="H713" s="238">
        <v>0</v>
      </c>
      <c r="I713" s="170">
        <v>0.06</v>
      </c>
      <c r="J713" s="236" t="s">
        <v>470</v>
      </c>
      <c r="K713" s="238">
        <v>0.56999999999999995</v>
      </c>
      <c r="L713" s="170">
        <v>0.02</v>
      </c>
      <c r="M713" s="236" t="s">
        <v>105</v>
      </c>
      <c r="N713" s="238">
        <v>0.56999999999999995</v>
      </c>
      <c r="O713" s="170">
        <v>0.08</v>
      </c>
      <c r="P713" s="166">
        <f t="shared" si="23"/>
        <v>6.8000000000000005E-2</v>
      </c>
    </row>
    <row r="714" spans="1:16" ht="15" customHeight="1" x14ac:dyDescent="0.25">
      <c r="A714" s="237"/>
      <c r="B714" s="239"/>
      <c r="C714" s="177"/>
      <c r="D714" s="237"/>
      <c r="E714" s="239"/>
      <c r="F714" s="177"/>
      <c r="G714" s="237"/>
      <c r="H714" s="239"/>
      <c r="I714" s="177"/>
      <c r="J714" s="237"/>
      <c r="K714" s="239"/>
      <c r="L714" s="177"/>
      <c r="M714" s="237"/>
      <c r="N714" s="239"/>
      <c r="O714" s="177"/>
      <c r="P714" s="166">
        <f t="shared" si="23"/>
        <v>0</v>
      </c>
    </row>
    <row r="715" spans="1:16" ht="15.75" x14ac:dyDescent="0.25">
      <c r="A715" s="236" t="s">
        <v>1224</v>
      </c>
      <c r="B715" s="238">
        <v>0</v>
      </c>
      <c r="C715" s="170">
        <v>0.1</v>
      </c>
      <c r="D715" s="236" t="s">
        <v>1223</v>
      </c>
      <c r="E715" s="238">
        <v>0</v>
      </c>
      <c r="F715" s="170">
        <v>0.09</v>
      </c>
      <c r="G715" s="236" t="s">
        <v>834</v>
      </c>
      <c r="H715" s="238">
        <v>0</v>
      </c>
      <c r="I715" s="170">
        <v>7.0000000000000007E-2</v>
      </c>
      <c r="J715" s="236" t="s">
        <v>469</v>
      </c>
      <c r="K715" s="238">
        <v>0.56999999999999995</v>
      </c>
      <c r="L715" s="170">
        <v>0.06</v>
      </c>
      <c r="M715" s="236" t="s">
        <v>104</v>
      </c>
      <c r="N715" s="238">
        <v>0.56999999999999995</v>
      </c>
      <c r="O715" s="170">
        <v>0.09</v>
      </c>
      <c r="P715" s="166">
        <f t="shared" si="23"/>
        <v>8.2000000000000003E-2</v>
      </c>
    </row>
    <row r="716" spans="1:16" ht="15" customHeight="1" x14ac:dyDescent="0.25">
      <c r="A716" s="237"/>
      <c r="B716" s="239"/>
      <c r="C716" s="177"/>
      <c r="D716" s="237"/>
      <c r="E716" s="239"/>
      <c r="F716" s="177"/>
      <c r="G716" s="237"/>
      <c r="H716" s="239"/>
      <c r="I716" s="177"/>
      <c r="J716" s="237"/>
      <c r="K716" s="239"/>
      <c r="L716" s="177"/>
      <c r="M716" s="237"/>
      <c r="N716" s="239"/>
      <c r="O716" s="177"/>
      <c r="P716" s="166">
        <f t="shared" si="23"/>
        <v>0</v>
      </c>
    </row>
    <row r="717" spans="1:16" ht="15.75" x14ac:dyDescent="0.25">
      <c r="A717" s="236" t="s">
        <v>1222</v>
      </c>
      <c r="B717" s="238">
        <v>0</v>
      </c>
      <c r="C717" s="170">
        <v>0.08</v>
      </c>
      <c r="D717" s="236" t="s">
        <v>1221</v>
      </c>
      <c r="E717" s="238">
        <v>0</v>
      </c>
      <c r="F717" s="170">
        <v>0.09</v>
      </c>
      <c r="G717" s="236" t="s">
        <v>833</v>
      </c>
      <c r="H717" s="238">
        <v>0</v>
      </c>
      <c r="I717" s="170">
        <v>0.08</v>
      </c>
      <c r="J717" s="236" t="s">
        <v>468</v>
      </c>
      <c r="K717" s="238">
        <v>0.56999999999999995</v>
      </c>
      <c r="L717" s="170">
        <v>0.09</v>
      </c>
      <c r="M717" s="236" t="s">
        <v>103</v>
      </c>
      <c r="N717" s="238">
        <v>0.56999999999999995</v>
      </c>
      <c r="O717" s="170">
        <v>0.1</v>
      </c>
      <c r="P717" s="166">
        <f t="shared" si="23"/>
        <v>8.7999999999999995E-2</v>
      </c>
    </row>
    <row r="718" spans="1:16" ht="15" customHeight="1" x14ac:dyDescent="0.25">
      <c r="A718" s="237"/>
      <c r="B718" s="239"/>
      <c r="C718" s="177"/>
      <c r="D718" s="237"/>
      <c r="E718" s="239"/>
      <c r="F718" s="177"/>
      <c r="G718" s="237"/>
      <c r="H718" s="239"/>
      <c r="I718" s="177"/>
      <c r="J718" s="237"/>
      <c r="K718" s="239"/>
      <c r="L718" s="177"/>
      <c r="M718" s="237"/>
      <c r="N718" s="239"/>
      <c r="O718" s="177"/>
      <c r="P718" s="166">
        <f t="shared" si="23"/>
        <v>0</v>
      </c>
    </row>
    <row r="719" spans="1:16" ht="15.75" x14ac:dyDescent="0.25">
      <c r="A719" s="236" t="s">
        <v>1220</v>
      </c>
      <c r="B719" s="238">
        <v>0</v>
      </c>
      <c r="C719" s="170">
        <v>7.0000000000000007E-2</v>
      </c>
      <c r="D719" s="236" t="s">
        <v>1219</v>
      </c>
      <c r="E719" s="238">
        <v>0</v>
      </c>
      <c r="F719" s="170">
        <v>0.09</v>
      </c>
      <c r="G719" s="236" t="s">
        <v>832</v>
      </c>
      <c r="H719" s="238">
        <v>0</v>
      </c>
      <c r="I719" s="170">
        <v>0.1</v>
      </c>
      <c r="J719" s="236" t="s">
        <v>467</v>
      </c>
      <c r="K719" s="238">
        <v>0.56999999999999995</v>
      </c>
      <c r="L719" s="170">
        <v>0.08</v>
      </c>
      <c r="M719" s="236" t="s">
        <v>102</v>
      </c>
      <c r="N719" s="238">
        <v>0.56999999999999995</v>
      </c>
      <c r="O719" s="170">
        <v>7.0000000000000007E-2</v>
      </c>
      <c r="P719" s="166">
        <f t="shared" si="23"/>
        <v>8.2000000000000003E-2</v>
      </c>
    </row>
    <row r="720" spans="1:16" ht="15" customHeight="1" x14ac:dyDescent="0.25">
      <c r="A720" s="237"/>
      <c r="B720" s="239"/>
      <c r="C720" s="177"/>
      <c r="D720" s="237"/>
      <c r="E720" s="239"/>
      <c r="F720" s="177"/>
      <c r="G720" s="237"/>
      <c r="H720" s="239"/>
      <c r="I720" s="177"/>
      <c r="J720" s="237"/>
      <c r="K720" s="239"/>
      <c r="L720" s="177"/>
      <c r="M720" s="237"/>
      <c r="N720" s="239"/>
      <c r="O720" s="177"/>
      <c r="P720" s="166">
        <f t="shared" si="23"/>
        <v>0</v>
      </c>
    </row>
    <row r="721" spans="1:16" ht="15.75" x14ac:dyDescent="0.25">
      <c r="A721" s="236" t="s">
        <v>1218</v>
      </c>
      <c r="B721" s="238">
        <v>0</v>
      </c>
      <c r="C721" s="170">
        <v>0.08</v>
      </c>
      <c r="D721" s="236" t="s">
        <v>1217</v>
      </c>
      <c r="E721" s="238">
        <v>0</v>
      </c>
      <c r="F721" s="170">
        <v>0.05</v>
      </c>
      <c r="G721" s="236" t="s">
        <v>831</v>
      </c>
      <c r="H721" s="238">
        <v>0</v>
      </c>
      <c r="I721" s="170">
        <v>0.08</v>
      </c>
      <c r="J721" s="236" t="s">
        <v>466</v>
      </c>
      <c r="K721" s="238">
        <v>0.56999999999999995</v>
      </c>
      <c r="L721" s="170">
        <v>0.08</v>
      </c>
      <c r="M721" s="236" t="s">
        <v>101</v>
      </c>
      <c r="N721" s="238">
        <v>0.56999999999999995</v>
      </c>
      <c r="O721" s="170">
        <v>0.06</v>
      </c>
      <c r="P721" s="166">
        <f t="shared" si="23"/>
        <v>7.0000000000000007E-2</v>
      </c>
    </row>
    <row r="722" spans="1:16" ht="15" customHeight="1" x14ac:dyDescent="0.25">
      <c r="A722" s="237"/>
      <c r="B722" s="239"/>
      <c r="C722" s="177"/>
      <c r="D722" s="237"/>
      <c r="E722" s="239"/>
      <c r="F722" s="177"/>
      <c r="G722" s="237"/>
      <c r="H722" s="239"/>
      <c r="I722" s="177"/>
      <c r="J722" s="237"/>
      <c r="K722" s="239"/>
      <c r="L722" s="177"/>
      <c r="M722" s="237"/>
      <c r="N722" s="239"/>
      <c r="O722" s="177"/>
      <c r="P722" s="166">
        <f t="shared" si="23"/>
        <v>0</v>
      </c>
    </row>
    <row r="723" spans="1:16" ht="15.75" x14ac:dyDescent="0.25">
      <c r="A723" s="236" t="s">
        <v>1216</v>
      </c>
      <c r="B723" s="238">
        <v>0</v>
      </c>
      <c r="C723" s="170">
        <v>0.11</v>
      </c>
      <c r="D723" s="236" t="s">
        <v>1215</v>
      </c>
      <c r="E723" s="238">
        <v>0</v>
      </c>
      <c r="F723" s="170">
        <v>0.01</v>
      </c>
      <c r="G723" s="236" t="s">
        <v>830</v>
      </c>
      <c r="H723" s="238">
        <v>0</v>
      </c>
      <c r="I723" s="170">
        <v>0.03</v>
      </c>
      <c r="J723" s="236" t="s">
        <v>465</v>
      </c>
      <c r="K723" s="238">
        <v>0.56999999999999995</v>
      </c>
      <c r="L723" s="170">
        <v>0.09</v>
      </c>
      <c r="M723" s="236" t="s">
        <v>100</v>
      </c>
      <c r="N723" s="238">
        <v>0.56999999999999995</v>
      </c>
      <c r="O723" s="170">
        <v>0.02</v>
      </c>
      <c r="P723" s="166">
        <f t="shared" si="23"/>
        <v>5.2000000000000005E-2</v>
      </c>
    </row>
    <row r="724" spans="1:16" ht="15" customHeight="1" x14ac:dyDescent="0.25">
      <c r="A724" s="237"/>
      <c r="B724" s="239"/>
      <c r="C724" s="177"/>
      <c r="D724" s="237"/>
      <c r="E724" s="239"/>
      <c r="F724" s="177"/>
      <c r="G724" s="237"/>
      <c r="H724" s="239"/>
      <c r="I724" s="177"/>
      <c r="J724" s="237"/>
      <c r="K724" s="239"/>
      <c r="L724" s="177"/>
      <c r="M724" s="237"/>
      <c r="N724" s="239"/>
      <c r="O724" s="177"/>
      <c r="P724" s="166">
        <f t="shared" si="23"/>
        <v>0</v>
      </c>
    </row>
    <row r="725" spans="1:16" ht="15.75" x14ac:dyDescent="0.25">
      <c r="A725" s="236" t="s">
        <v>1214</v>
      </c>
      <c r="B725" s="238">
        <v>0</v>
      </c>
      <c r="C725" s="170">
        <v>0.1</v>
      </c>
      <c r="D725" s="236" t="s">
        <v>1213</v>
      </c>
      <c r="E725" s="238">
        <v>0</v>
      </c>
      <c r="F725" s="170">
        <v>0.05</v>
      </c>
      <c r="G725" s="236" t="s">
        <v>829</v>
      </c>
      <c r="H725" s="238">
        <v>0</v>
      </c>
      <c r="I725" s="170">
        <v>0.03</v>
      </c>
      <c r="J725" s="236" t="s">
        <v>464</v>
      </c>
      <c r="K725" s="238">
        <v>0.56999999999999995</v>
      </c>
      <c r="L725" s="170">
        <v>0.08</v>
      </c>
      <c r="M725" s="236" t="s">
        <v>99</v>
      </c>
      <c r="N725" s="238">
        <v>0.56999999999999995</v>
      </c>
      <c r="O725" s="170">
        <v>7.0000000000000007E-2</v>
      </c>
      <c r="P725" s="166">
        <f t="shared" si="23"/>
        <v>6.6000000000000003E-2</v>
      </c>
    </row>
    <row r="726" spans="1:16" ht="15" customHeight="1" x14ac:dyDescent="0.25">
      <c r="A726" s="237"/>
      <c r="B726" s="239"/>
      <c r="C726" s="177"/>
      <c r="D726" s="237"/>
      <c r="E726" s="239"/>
      <c r="F726" s="177"/>
      <c r="G726" s="237"/>
      <c r="H726" s="239"/>
      <c r="I726" s="177"/>
      <c r="J726" s="237"/>
      <c r="K726" s="239"/>
      <c r="L726" s="177"/>
      <c r="M726" s="237"/>
      <c r="N726" s="239"/>
      <c r="O726" s="177"/>
      <c r="P726" s="166">
        <f t="shared" si="23"/>
        <v>0</v>
      </c>
    </row>
    <row r="727" spans="1:16" ht="15.75" x14ac:dyDescent="0.25">
      <c r="A727" s="236" t="s">
        <v>1212</v>
      </c>
      <c r="B727" s="238">
        <v>0</v>
      </c>
      <c r="C727" s="170">
        <v>7.0000000000000007E-2</v>
      </c>
      <c r="D727" s="236" t="s">
        <v>1211</v>
      </c>
      <c r="E727" s="238">
        <v>0</v>
      </c>
      <c r="F727" s="170">
        <v>0.06</v>
      </c>
      <c r="G727" s="236" t="s">
        <v>828</v>
      </c>
      <c r="H727" s="238">
        <v>0</v>
      </c>
      <c r="I727" s="170">
        <v>0.06</v>
      </c>
      <c r="J727" s="236" t="s">
        <v>463</v>
      </c>
      <c r="K727" s="238">
        <v>0.56999999999999995</v>
      </c>
      <c r="L727" s="170">
        <v>0.12</v>
      </c>
      <c r="M727" s="236" t="s">
        <v>98</v>
      </c>
      <c r="N727" s="238">
        <v>0.56999999999999995</v>
      </c>
      <c r="O727" s="170">
        <v>7.0000000000000007E-2</v>
      </c>
      <c r="P727" s="166">
        <f t="shared" si="23"/>
        <v>7.5999999999999998E-2</v>
      </c>
    </row>
    <row r="728" spans="1:16" ht="15" customHeight="1" x14ac:dyDescent="0.25">
      <c r="A728" s="237"/>
      <c r="B728" s="239"/>
      <c r="C728" s="177"/>
      <c r="D728" s="237"/>
      <c r="E728" s="239"/>
      <c r="F728" s="177"/>
      <c r="G728" s="237"/>
      <c r="H728" s="239"/>
      <c r="I728" s="177"/>
      <c r="J728" s="237"/>
      <c r="K728" s="239"/>
      <c r="L728" s="177"/>
      <c r="M728" s="237"/>
      <c r="N728" s="239"/>
      <c r="O728" s="177"/>
      <c r="P728" s="166">
        <f t="shared" si="23"/>
        <v>0</v>
      </c>
    </row>
    <row r="729" spans="1:16" ht="15.75" x14ac:dyDescent="0.25">
      <c r="A729" s="236" t="s">
        <v>1210</v>
      </c>
      <c r="B729" s="238">
        <v>0</v>
      </c>
      <c r="C729" s="170">
        <v>0.02</v>
      </c>
      <c r="D729" s="236" t="s">
        <v>1209</v>
      </c>
      <c r="E729" s="238">
        <v>0</v>
      </c>
      <c r="F729" s="170">
        <v>0.05</v>
      </c>
      <c r="G729" s="236" t="s">
        <v>827</v>
      </c>
      <c r="H729" s="238">
        <v>0</v>
      </c>
      <c r="I729" s="170">
        <v>7.0000000000000007E-2</v>
      </c>
      <c r="J729" s="236" t="s">
        <v>462</v>
      </c>
      <c r="K729" s="238">
        <v>0.56999999999999995</v>
      </c>
      <c r="L729" s="170">
        <v>0.11</v>
      </c>
      <c r="M729" s="236" t="s">
        <v>97</v>
      </c>
      <c r="N729" s="238">
        <v>0.56999999999999995</v>
      </c>
      <c r="O729" s="170">
        <v>0.05</v>
      </c>
      <c r="P729" s="166">
        <f t="shared" si="23"/>
        <v>0.06</v>
      </c>
    </row>
    <row r="730" spans="1:16" ht="15" customHeight="1" x14ac:dyDescent="0.25">
      <c r="A730" s="237"/>
      <c r="B730" s="239"/>
      <c r="C730" s="177"/>
      <c r="D730" s="237"/>
      <c r="E730" s="239"/>
      <c r="F730" s="177"/>
      <c r="G730" s="237"/>
      <c r="H730" s="239"/>
      <c r="I730" s="177"/>
      <c r="J730" s="237"/>
      <c r="K730" s="239"/>
      <c r="L730" s="177"/>
      <c r="M730" s="237"/>
      <c r="N730" s="239"/>
      <c r="O730" s="177"/>
      <c r="P730" s="166">
        <f t="shared" si="23"/>
        <v>0</v>
      </c>
    </row>
    <row r="731" spans="1:16" ht="15.75" x14ac:dyDescent="0.25">
      <c r="A731" s="236" t="s">
        <v>1208</v>
      </c>
      <c r="B731" s="238">
        <v>0</v>
      </c>
      <c r="C731" s="170">
        <v>0.05</v>
      </c>
      <c r="D731" s="236" t="s">
        <v>1207</v>
      </c>
      <c r="E731" s="238">
        <v>0</v>
      </c>
      <c r="F731" s="170">
        <v>0.13</v>
      </c>
      <c r="G731" s="236" t="s">
        <v>826</v>
      </c>
      <c r="H731" s="238">
        <v>0</v>
      </c>
      <c r="I731" s="170">
        <v>0.03</v>
      </c>
      <c r="J731" s="236" t="s">
        <v>461</v>
      </c>
      <c r="K731" s="238">
        <v>0.56999999999999995</v>
      </c>
      <c r="L731" s="170">
        <v>0.1</v>
      </c>
      <c r="M731" s="236" t="s">
        <v>96</v>
      </c>
      <c r="N731" s="238">
        <v>0.56999999999999995</v>
      </c>
      <c r="O731" s="170">
        <v>0.02</v>
      </c>
      <c r="P731" s="166">
        <f t="shared" si="23"/>
        <v>6.6000000000000003E-2</v>
      </c>
    </row>
    <row r="732" spans="1:16" ht="15" customHeight="1" x14ac:dyDescent="0.25">
      <c r="A732" s="237"/>
      <c r="B732" s="239"/>
      <c r="C732" s="177"/>
      <c r="D732" s="237"/>
      <c r="E732" s="239"/>
      <c r="F732" s="177"/>
      <c r="G732" s="237"/>
      <c r="H732" s="239"/>
      <c r="I732" s="177"/>
      <c r="J732" s="237"/>
      <c r="K732" s="239"/>
      <c r="L732" s="177"/>
      <c r="M732" s="237"/>
      <c r="N732" s="239"/>
      <c r="O732" s="177"/>
      <c r="P732" s="166">
        <f t="shared" si="23"/>
        <v>0</v>
      </c>
    </row>
    <row r="733" spans="1:16" ht="15.75" x14ac:dyDescent="0.25">
      <c r="A733" s="236" t="s">
        <v>1206</v>
      </c>
      <c r="B733" s="238">
        <v>0</v>
      </c>
      <c r="C733" s="170">
        <v>0.02</v>
      </c>
      <c r="D733" s="236" t="s">
        <v>1205</v>
      </c>
      <c r="E733" s="238">
        <v>0</v>
      </c>
      <c r="F733" s="170">
        <v>0.06</v>
      </c>
      <c r="G733" s="236" t="s">
        <v>825</v>
      </c>
      <c r="H733" s="238">
        <v>0</v>
      </c>
      <c r="I733" s="170">
        <v>0.04</v>
      </c>
      <c r="J733" s="236" t="s">
        <v>460</v>
      </c>
      <c r="K733" s="238">
        <v>0.56999999999999995</v>
      </c>
      <c r="L733" s="170">
        <v>0.09</v>
      </c>
      <c r="M733" s="236" t="s">
        <v>95</v>
      </c>
      <c r="N733" s="238">
        <v>0.56999999999999995</v>
      </c>
      <c r="O733" s="170">
        <v>0.05</v>
      </c>
      <c r="P733" s="166">
        <f t="shared" ref="P733:P762" si="24">(C733+F733+I733+L733+O733)/5</f>
        <v>5.2000000000000005E-2</v>
      </c>
    </row>
    <row r="734" spans="1:16" ht="15" customHeight="1" x14ac:dyDescent="0.25">
      <c r="A734" s="237"/>
      <c r="B734" s="239"/>
      <c r="C734" s="177"/>
      <c r="D734" s="237"/>
      <c r="E734" s="239"/>
      <c r="F734" s="177"/>
      <c r="G734" s="237"/>
      <c r="H734" s="239"/>
      <c r="I734" s="177"/>
      <c r="J734" s="237"/>
      <c r="K734" s="239"/>
      <c r="L734" s="177"/>
      <c r="M734" s="237"/>
      <c r="N734" s="239"/>
      <c r="O734" s="177"/>
      <c r="P734" s="166">
        <f t="shared" si="24"/>
        <v>0</v>
      </c>
    </row>
    <row r="735" spans="1:16" ht="15.75" x14ac:dyDescent="0.25">
      <c r="A735" s="236" t="s">
        <v>1204</v>
      </c>
      <c r="B735" s="238">
        <v>0</v>
      </c>
      <c r="C735" s="170">
        <v>0.02</v>
      </c>
      <c r="D735" s="236" t="s">
        <v>1203</v>
      </c>
      <c r="E735" s="238">
        <v>0</v>
      </c>
      <c r="F735" s="170">
        <v>0.05</v>
      </c>
      <c r="G735" s="236" t="s">
        <v>824</v>
      </c>
      <c r="H735" s="238">
        <v>0</v>
      </c>
      <c r="I735" s="170">
        <v>0.03</v>
      </c>
      <c r="J735" s="236" t="s">
        <v>459</v>
      </c>
      <c r="K735" s="238">
        <v>0.56999999999999995</v>
      </c>
      <c r="L735" s="170">
        <v>7.0000000000000007E-2</v>
      </c>
      <c r="M735" s="236" t="s">
        <v>94</v>
      </c>
      <c r="N735" s="238">
        <v>0.56999999999999995</v>
      </c>
      <c r="O735" s="170">
        <v>0.05</v>
      </c>
      <c r="P735" s="166">
        <f t="shared" si="24"/>
        <v>4.4000000000000004E-2</v>
      </c>
    </row>
    <row r="736" spans="1:16" ht="15" customHeight="1" x14ac:dyDescent="0.25">
      <c r="A736" s="237"/>
      <c r="B736" s="239"/>
      <c r="C736" s="177"/>
      <c r="D736" s="237"/>
      <c r="E736" s="239"/>
      <c r="F736" s="177"/>
      <c r="G736" s="237"/>
      <c r="H736" s="239"/>
      <c r="I736" s="177"/>
      <c r="J736" s="237"/>
      <c r="K736" s="239"/>
      <c r="L736" s="177"/>
      <c r="M736" s="237"/>
      <c r="N736" s="239"/>
      <c r="O736" s="177"/>
      <c r="P736" s="166">
        <f t="shared" si="24"/>
        <v>0</v>
      </c>
    </row>
    <row r="737" spans="1:16" ht="15.75" x14ac:dyDescent="0.25">
      <c r="A737" s="236" t="s">
        <v>1202</v>
      </c>
      <c r="B737" s="238">
        <v>0</v>
      </c>
      <c r="C737" s="170">
        <v>0.01</v>
      </c>
      <c r="D737" s="236" t="s">
        <v>1201</v>
      </c>
      <c r="E737" s="238">
        <v>0</v>
      </c>
      <c r="F737" s="170">
        <v>0.03</v>
      </c>
      <c r="G737" s="236" t="s">
        <v>823</v>
      </c>
      <c r="H737" s="238">
        <v>0</v>
      </c>
      <c r="I737" s="170">
        <v>0.09</v>
      </c>
      <c r="J737" s="236" t="s">
        <v>458</v>
      </c>
      <c r="K737" s="238">
        <v>0.56999999999999995</v>
      </c>
      <c r="L737" s="170">
        <v>0.02</v>
      </c>
      <c r="M737" s="236" t="s">
        <v>93</v>
      </c>
      <c r="N737" s="238">
        <v>0.56999999999999995</v>
      </c>
      <c r="O737" s="170">
        <v>7.0000000000000007E-2</v>
      </c>
      <c r="P737" s="166">
        <f t="shared" si="24"/>
        <v>4.3999999999999997E-2</v>
      </c>
    </row>
    <row r="738" spans="1:16" ht="15" customHeight="1" x14ac:dyDescent="0.25">
      <c r="A738" s="237"/>
      <c r="B738" s="239"/>
      <c r="C738" s="177"/>
      <c r="D738" s="237"/>
      <c r="E738" s="239"/>
      <c r="F738" s="177"/>
      <c r="G738" s="237"/>
      <c r="H738" s="239"/>
      <c r="I738" s="177"/>
      <c r="J738" s="237"/>
      <c r="K738" s="239"/>
      <c r="L738" s="177"/>
      <c r="M738" s="237"/>
      <c r="N738" s="239"/>
      <c r="O738" s="177"/>
      <c r="P738" s="166">
        <f t="shared" si="24"/>
        <v>0</v>
      </c>
    </row>
    <row r="739" spans="1:16" ht="15.75" x14ac:dyDescent="0.25">
      <c r="A739" s="236" t="s">
        <v>1200</v>
      </c>
      <c r="B739" s="238">
        <v>0</v>
      </c>
      <c r="C739" s="170">
        <v>0.01</v>
      </c>
      <c r="D739" s="236" t="s">
        <v>1199</v>
      </c>
      <c r="E739" s="238">
        <v>0</v>
      </c>
      <c r="F739" s="170">
        <v>0.09</v>
      </c>
      <c r="G739" s="236" t="s">
        <v>822</v>
      </c>
      <c r="H739" s="238">
        <v>0</v>
      </c>
      <c r="I739" s="170">
        <v>0.09</v>
      </c>
      <c r="J739" s="236" t="s">
        <v>457</v>
      </c>
      <c r="K739" s="238">
        <v>0.56999999999999995</v>
      </c>
      <c r="L739" s="170">
        <v>0.06</v>
      </c>
      <c r="M739" s="236" t="s">
        <v>92</v>
      </c>
      <c r="N739" s="238">
        <v>0.56999999999999995</v>
      </c>
      <c r="O739" s="170">
        <v>0.04</v>
      </c>
      <c r="P739" s="166">
        <f t="shared" si="24"/>
        <v>5.7999999999999996E-2</v>
      </c>
    </row>
    <row r="740" spans="1:16" ht="15" customHeight="1" x14ac:dyDescent="0.25">
      <c r="A740" s="237"/>
      <c r="B740" s="239"/>
      <c r="C740" s="177"/>
      <c r="D740" s="237"/>
      <c r="E740" s="239"/>
      <c r="F740" s="177"/>
      <c r="G740" s="237"/>
      <c r="H740" s="239"/>
      <c r="I740" s="177"/>
      <c r="J740" s="237"/>
      <c r="K740" s="239"/>
      <c r="L740" s="177"/>
      <c r="M740" s="237"/>
      <c r="N740" s="239"/>
      <c r="O740" s="177"/>
      <c r="P740" s="166">
        <f t="shared" si="24"/>
        <v>0</v>
      </c>
    </row>
    <row r="741" spans="1:16" ht="15.75" x14ac:dyDescent="0.25">
      <c r="A741" s="236" t="s">
        <v>1198</v>
      </c>
      <c r="B741" s="238">
        <v>0</v>
      </c>
      <c r="C741" s="170">
        <v>0.01</v>
      </c>
      <c r="D741" s="236" t="s">
        <v>1197</v>
      </c>
      <c r="E741" s="238">
        <v>0</v>
      </c>
      <c r="F741" s="170">
        <v>0.08</v>
      </c>
      <c r="G741" s="236" t="s">
        <v>821</v>
      </c>
      <c r="H741" s="238">
        <v>0</v>
      </c>
      <c r="I741" s="170">
        <v>7.0000000000000007E-2</v>
      </c>
      <c r="J741" s="236" t="s">
        <v>456</v>
      </c>
      <c r="K741" s="238">
        <v>0.56999999999999995</v>
      </c>
      <c r="L741" s="170">
        <v>0.04</v>
      </c>
      <c r="M741" s="236" t="s">
        <v>91</v>
      </c>
      <c r="N741" s="238">
        <v>0.56999999999999995</v>
      </c>
      <c r="O741" s="170">
        <v>0.06</v>
      </c>
      <c r="P741" s="166">
        <f t="shared" si="24"/>
        <v>5.2000000000000005E-2</v>
      </c>
    </row>
    <row r="742" spans="1:16" ht="15" customHeight="1" x14ac:dyDescent="0.25">
      <c r="A742" s="237"/>
      <c r="B742" s="239"/>
      <c r="C742" s="177"/>
      <c r="D742" s="237"/>
      <c r="E742" s="239"/>
      <c r="F742" s="177"/>
      <c r="G742" s="237"/>
      <c r="H742" s="239"/>
      <c r="I742" s="177"/>
      <c r="J742" s="237"/>
      <c r="K742" s="239"/>
      <c r="L742" s="177"/>
      <c r="M742" s="237"/>
      <c r="N742" s="239"/>
      <c r="O742" s="177"/>
      <c r="P742" s="166">
        <f t="shared" si="24"/>
        <v>0</v>
      </c>
    </row>
    <row r="743" spans="1:16" ht="15.75" x14ac:dyDescent="0.25">
      <c r="A743" s="236" t="s">
        <v>1196</v>
      </c>
      <c r="B743" s="238">
        <v>0</v>
      </c>
      <c r="C743" s="170">
        <v>0.02</v>
      </c>
      <c r="D743" s="236" t="s">
        <v>1195</v>
      </c>
      <c r="E743" s="238">
        <v>0</v>
      </c>
      <c r="F743" s="170">
        <v>0.13</v>
      </c>
      <c r="G743" s="236" t="s">
        <v>820</v>
      </c>
      <c r="H743" s="238">
        <v>0</v>
      </c>
      <c r="I743" s="170">
        <v>7.0000000000000007E-2</v>
      </c>
      <c r="J743" s="236" t="s">
        <v>455</v>
      </c>
      <c r="K743" s="238">
        <v>0.56999999999999995</v>
      </c>
      <c r="L743" s="170">
        <v>0.08</v>
      </c>
      <c r="M743" s="236" t="s">
        <v>90</v>
      </c>
      <c r="N743" s="238">
        <v>0.56999999999999995</v>
      </c>
      <c r="O743" s="170">
        <v>0.09</v>
      </c>
      <c r="P743" s="166">
        <f t="shared" si="24"/>
        <v>7.8E-2</v>
      </c>
    </row>
    <row r="744" spans="1:16" ht="15" customHeight="1" x14ac:dyDescent="0.25">
      <c r="A744" s="237"/>
      <c r="B744" s="239"/>
      <c r="C744" s="177"/>
      <c r="D744" s="237"/>
      <c r="E744" s="239"/>
      <c r="F744" s="177"/>
      <c r="G744" s="237"/>
      <c r="H744" s="239"/>
      <c r="I744" s="177"/>
      <c r="J744" s="237"/>
      <c r="K744" s="239"/>
      <c r="L744" s="177"/>
      <c r="M744" s="237"/>
      <c r="N744" s="239"/>
      <c r="O744" s="177"/>
      <c r="P744" s="166">
        <f t="shared" si="24"/>
        <v>0</v>
      </c>
    </row>
    <row r="745" spans="1:16" ht="15.75" x14ac:dyDescent="0.25">
      <c r="A745" s="236" t="s">
        <v>1194</v>
      </c>
      <c r="B745" s="238">
        <v>0</v>
      </c>
      <c r="C745" s="170">
        <v>0.03</v>
      </c>
      <c r="D745" s="236" t="s">
        <v>1193</v>
      </c>
      <c r="E745" s="238">
        <v>0</v>
      </c>
      <c r="F745" s="170">
        <v>0.15</v>
      </c>
      <c r="G745" s="236" t="s">
        <v>819</v>
      </c>
      <c r="H745" s="238">
        <v>0</v>
      </c>
      <c r="I745" s="170">
        <v>0.05</v>
      </c>
      <c r="J745" s="236" t="s">
        <v>454</v>
      </c>
      <c r="K745" s="238">
        <v>0.56999999999999995</v>
      </c>
      <c r="L745" s="170">
        <v>0.1</v>
      </c>
      <c r="M745" s="236" t="s">
        <v>89</v>
      </c>
      <c r="N745" s="238">
        <v>0.56999999999999995</v>
      </c>
      <c r="O745" s="170">
        <v>0.12</v>
      </c>
      <c r="P745" s="166">
        <f t="shared" si="24"/>
        <v>0.09</v>
      </c>
    </row>
    <row r="746" spans="1:16" ht="15" customHeight="1" x14ac:dyDescent="0.25">
      <c r="A746" s="237"/>
      <c r="B746" s="239"/>
      <c r="C746" s="177"/>
      <c r="D746" s="237"/>
      <c r="E746" s="239"/>
      <c r="F746" s="177"/>
      <c r="G746" s="237"/>
      <c r="H746" s="239"/>
      <c r="I746" s="177"/>
      <c r="J746" s="237"/>
      <c r="K746" s="239"/>
      <c r="L746" s="177"/>
      <c r="M746" s="237"/>
      <c r="N746" s="239"/>
      <c r="O746" s="177"/>
      <c r="P746" s="166">
        <f t="shared" si="24"/>
        <v>0</v>
      </c>
    </row>
    <row r="747" spans="1:16" ht="15.75" x14ac:dyDescent="0.25">
      <c r="A747" s="236" t="s">
        <v>1192</v>
      </c>
      <c r="B747" s="238">
        <v>0</v>
      </c>
      <c r="C747" s="170">
        <v>0.08</v>
      </c>
      <c r="D747" s="236" t="s">
        <v>1191</v>
      </c>
      <c r="E747" s="238">
        <v>0</v>
      </c>
      <c r="F747" s="170">
        <v>0.14000000000000001</v>
      </c>
      <c r="G747" s="236" t="s">
        <v>818</v>
      </c>
      <c r="H747" s="238">
        <v>0</v>
      </c>
      <c r="I747" s="170">
        <v>0.03</v>
      </c>
      <c r="J747" s="236" t="s">
        <v>453</v>
      </c>
      <c r="K747" s="238">
        <v>0.56999999999999995</v>
      </c>
      <c r="L747" s="170">
        <v>0.11</v>
      </c>
      <c r="M747" s="236" t="s">
        <v>88</v>
      </c>
      <c r="N747" s="238">
        <v>0.56999999999999995</v>
      </c>
      <c r="O747" s="170">
        <v>0.09</v>
      </c>
      <c r="P747" s="166">
        <f t="shared" si="24"/>
        <v>0.09</v>
      </c>
    </row>
    <row r="748" spans="1:16" ht="15" customHeight="1" x14ac:dyDescent="0.25">
      <c r="A748" s="237"/>
      <c r="B748" s="239"/>
      <c r="C748" s="177"/>
      <c r="D748" s="237"/>
      <c r="E748" s="239"/>
      <c r="F748" s="177"/>
      <c r="G748" s="237"/>
      <c r="H748" s="239"/>
      <c r="I748" s="177"/>
      <c r="J748" s="237"/>
      <c r="K748" s="239"/>
      <c r="L748" s="177"/>
      <c r="M748" s="237"/>
      <c r="N748" s="239"/>
      <c r="O748" s="177"/>
      <c r="P748" s="166">
        <f t="shared" si="24"/>
        <v>0</v>
      </c>
    </row>
    <row r="749" spans="1:16" ht="15.75" x14ac:dyDescent="0.25">
      <c r="A749" s="236" t="s">
        <v>1190</v>
      </c>
      <c r="B749" s="238">
        <v>0</v>
      </c>
      <c r="C749" s="170">
        <v>0.06</v>
      </c>
      <c r="D749" s="236" t="s">
        <v>1189</v>
      </c>
      <c r="E749" s="238">
        <v>0</v>
      </c>
      <c r="F749" s="170">
        <v>0.11</v>
      </c>
      <c r="G749" s="236" t="s">
        <v>817</v>
      </c>
      <c r="H749" s="238">
        <v>0</v>
      </c>
      <c r="I749" s="170">
        <v>0.04</v>
      </c>
      <c r="J749" s="236" t="s">
        <v>452</v>
      </c>
      <c r="K749" s="238">
        <v>0.56999999999999995</v>
      </c>
      <c r="L749" s="170">
        <v>0.16</v>
      </c>
      <c r="M749" s="236" t="s">
        <v>87</v>
      </c>
      <c r="N749" s="238">
        <v>0.56999999999999995</v>
      </c>
      <c r="O749" s="170">
        <v>0.1</v>
      </c>
      <c r="P749" s="166">
        <f t="shared" si="24"/>
        <v>9.4E-2</v>
      </c>
    </row>
    <row r="750" spans="1:16" ht="15" customHeight="1" x14ac:dyDescent="0.25">
      <c r="A750" s="237"/>
      <c r="B750" s="239"/>
      <c r="C750" s="177"/>
      <c r="D750" s="237"/>
      <c r="E750" s="239"/>
      <c r="F750" s="177"/>
      <c r="G750" s="237"/>
      <c r="H750" s="239"/>
      <c r="I750" s="177"/>
      <c r="J750" s="237"/>
      <c r="K750" s="239"/>
      <c r="L750" s="177"/>
      <c r="M750" s="237"/>
      <c r="N750" s="239"/>
      <c r="O750" s="177"/>
      <c r="P750" s="166">
        <f t="shared" si="24"/>
        <v>0</v>
      </c>
    </row>
    <row r="751" spans="1:16" ht="15.75" x14ac:dyDescent="0.25">
      <c r="A751" s="236" t="s">
        <v>1188</v>
      </c>
      <c r="B751" s="238">
        <v>0</v>
      </c>
      <c r="C751" s="170">
        <v>0.04</v>
      </c>
      <c r="D751" s="236" t="s">
        <v>1187</v>
      </c>
      <c r="E751" s="238">
        <v>0</v>
      </c>
      <c r="F751" s="170">
        <v>0.1</v>
      </c>
      <c r="G751" s="236" t="s">
        <v>816</v>
      </c>
      <c r="H751" s="238">
        <v>0</v>
      </c>
      <c r="I751" s="170">
        <v>0.05</v>
      </c>
      <c r="J751" s="236" t="s">
        <v>451</v>
      </c>
      <c r="K751" s="238">
        <v>0.56999999999999995</v>
      </c>
      <c r="L751" s="170">
        <v>0.12</v>
      </c>
      <c r="M751" s="236" t="s">
        <v>86</v>
      </c>
      <c r="N751" s="238">
        <v>0.56999999999999995</v>
      </c>
      <c r="O751" s="170">
        <v>0.13</v>
      </c>
      <c r="P751" s="166">
        <f t="shared" si="24"/>
        <v>8.7999999999999995E-2</v>
      </c>
    </row>
    <row r="752" spans="1:16" ht="15" customHeight="1" x14ac:dyDescent="0.25">
      <c r="A752" s="237"/>
      <c r="B752" s="239"/>
      <c r="C752" s="177"/>
      <c r="D752" s="237"/>
      <c r="E752" s="239"/>
      <c r="F752" s="177"/>
      <c r="G752" s="237"/>
      <c r="H752" s="239"/>
      <c r="I752" s="177"/>
      <c r="J752" s="237"/>
      <c r="K752" s="239"/>
      <c r="L752" s="177"/>
      <c r="M752" s="237"/>
      <c r="N752" s="239"/>
      <c r="O752" s="177"/>
      <c r="P752" s="166">
        <f t="shared" si="24"/>
        <v>0</v>
      </c>
    </row>
    <row r="753" spans="1:17" ht="15.75" x14ac:dyDescent="0.25">
      <c r="A753" s="236" t="s">
        <v>1186</v>
      </c>
      <c r="B753" s="238">
        <v>0</v>
      </c>
      <c r="C753" s="170">
        <v>0.08</v>
      </c>
      <c r="D753" s="236" t="s">
        <v>1185</v>
      </c>
      <c r="E753" s="238">
        <v>0</v>
      </c>
      <c r="F753" s="170">
        <v>0.09</v>
      </c>
      <c r="G753" s="236" t="s">
        <v>815</v>
      </c>
      <c r="H753" s="238">
        <v>0</v>
      </c>
      <c r="I753" s="170">
        <v>0.08</v>
      </c>
      <c r="J753" s="236" t="s">
        <v>450</v>
      </c>
      <c r="K753" s="238">
        <v>0.56999999999999995</v>
      </c>
      <c r="L753" s="170">
        <v>0.11</v>
      </c>
      <c r="M753" s="236" t="s">
        <v>85</v>
      </c>
      <c r="N753" s="238">
        <v>0.56999999999999995</v>
      </c>
      <c r="O753" s="170">
        <v>0.1</v>
      </c>
      <c r="P753" s="166">
        <f t="shared" si="24"/>
        <v>9.1999999999999998E-2</v>
      </c>
    </row>
    <row r="754" spans="1:17" ht="15" customHeight="1" x14ac:dyDescent="0.25">
      <c r="A754" s="237"/>
      <c r="B754" s="239"/>
      <c r="C754" s="177"/>
      <c r="D754" s="237"/>
      <c r="E754" s="239"/>
      <c r="F754" s="177"/>
      <c r="G754" s="237"/>
      <c r="H754" s="239"/>
      <c r="I754" s="177"/>
      <c r="J754" s="237"/>
      <c r="K754" s="239"/>
      <c r="L754" s="177"/>
      <c r="M754" s="237"/>
      <c r="N754" s="239"/>
      <c r="O754" s="177"/>
      <c r="P754" s="166">
        <f t="shared" si="24"/>
        <v>0</v>
      </c>
    </row>
    <row r="755" spans="1:17" ht="15.75" x14ac:dyDescent="0.25">
      <c r="A755" s="236" t="s">
        <v>1184</v>
      </c>
      <c r="B755" s="238">
        <v>0</v>
      </c>
      <c r="C755" s="170">
        <v>0.08</v>
      </c>
      <c r="D755" s="236" t="s">
        <v>1183</v>
      </c>
      <c r="E755" s="238">
        <v>0</v>
      </c>
      <c r="F755" s="170">
        <v>0.1</v>
      </c>
      <c r="G755" s="236" t="s">
        <v>814</v>
      </c>
      <c r="H755" s="238">
        <v>0</v>
      </c>
      <c r="I755" s="170">
        <v>0.08</v>
      </c>
      <c r="J755" s="236" t="s">
        <v>449</v>
      </c>
      <c r="K755" s="238">
        <v>0.56999999999999995</v>
      </c>
      <c r="L755" s="170">
        <v>0.09</v>
      </c>
      <c r="M755" s="236" t="s">
        <v>84</v>
      </c>
      <c r="N755" s="238">
        <v>0.56999999999999995</v>
      </c>
      <c r="O755" s="170">
        <v>7.0000000000000007E-2</v>
      </c>
      <c r="P755" s="166">
        <f t="shared" si="24"/>
        <v>8.3999999999999991E-2</v>
      </c>
    </row>
    <row r="756" spans="1:17" ht="15" customHeight="1" x14ac:dyDescent="0.25">
      <c r="A756" s="237"/>
      <c r="B756" s="239"/>
      <c r="C756" s="177"/>
      <c r="D756" s="237"/>
      <c r="E756" s="239"/>
      <c r="F756" s="177"/>
      <c r="G756" s="237"/>
      <c r="H756" s="239"/>
      <c r="I756" s="177"/>
      <c r="J756" s="237"/>
      <c r="K756" s="239"/>
      <c r="L756" s="177"/>
      <c r="M756" s="237"/>
      <c r="N756" s="239"/>
      <c r="O756" s="177"/>
      <c r="P756" s="166">
        <f t="shared" si="24"/>
        <v>0</v>
      </c>
    </row>
    <row r="757" spans="1:17" ht="15.75" x14ac:dyDescent="0.25">
      <c r="A757" s="236" t="s">
        <v>1182</v>
      </c>
      <c r="B757" s="238">
        <v>0</v>
      </c>
      <c r="C757" s="170">
        <v>0.02</v>
      </c>
      <c r="D757" s="236" t="s">
        <v>1181</v>
      </c>
      <c r="E757" s="238">
        <v>0</v>
      </c>
      <c r="F757" s="170">
        <v>0.09</v>
      </c>
      <c r="G757" s="236" t="s">
        <v>813</v>
      </c>
      <c r="H757" s="238">
        <v>0</v>
      </c>
      <c r="I757" s="170">
        <v>0.02</v>
      </c>
      <c r="J757" s="236" t="s">
        <v>448</v>
      </c>
      <c r="K757" s="238">
        <v>0.56999999999999995</v>
      </c>
      <c r="L757" s="170">
        <v>0.17</v>
      </c>
      <c r="M757" s="236" t="s">
        <v>83</v>
      </c>
      <c r="N757" s="238">
        <v>0.56999999999999995</v>
      </c>
      <c r="O757" s="170">
        <v>7.0000000000000007E-2</v>
      </c>
      <c r="P757" s="166">
        <f t="shared" si="24"/>
        <v>7.400000000000001E-2</v>
      </c>
    </row>
    <row r="758" spans="1:17" ht="15" customHeight="1" x14ac:dyDescent="0.25">
      <c r="A758" s="237"/>
      <c r="B758" s="239"/>
      <c r="C758" s="177"/>
      <c r="D758" s="237"/>
      <c r="E758" s="239"/>
      <c r="F758" s="177"/>
      <c r="G758" s="237"/>
      <c r="H758" s="239"/>
      <c r="I758" s="177"/>
      <c r="J758" s="237"/>
      <c r="K758" s="239"/>
      <c r="L758" s="177"/>
      <c r="M758" s="237"/>
      <c r="N758" s="239"/>
      <c r="O758" s="177"/>
      <c r="P758" s="166">
        <f t="shared" si="24"/>
        <v>0</v>
      </c>
    </row>
    <row r="759" spans="1:17" ht="15.75" x14ac:dyDescent="0.25">
      <c r="A759" s="236" t="s">
        <v>1180</v>
      </c>
      <c r="B759" s="238">
        <v>0</v>
      </c>
      <c r="C759" s="170">
        <v>0.09</v>
      </c>
      <c r="D759" s="236" t="s">
        <v>1179</v>
      </c>
      <c r="E759" s="238">
        <v>0</v>
      </c>
      <c r="F759" s="170">
        <v>0.09</v>
      </c>
      <c r="G759" s="236" t="s">
        <v>812</v>
      </c>
      <c r="H759" s="238">
        <v>0</v>
      </c>
      <c r="I759" s="170">
        <v>0.04</v>
      </c>
      <c r="J759" s="236" t="s">
        <v>447</v>
      </c>
      <c r="K759" s="238">
        <v>0.56999999999999995</v>
      </c>
      <c r="L759" s="170">
        <v>0.1</v>
      </c>
      <c r="M759" s="236" t="s">
        <v>82</v>
      </c>
      <c r="N759" s="238">
        <v>0.56999999999999995</v>
      </c>
      <c r="O759" s="170">
        <v>0.02</v>
      </c>
      <c r="P759" s="166">
        <f t="shared" si="24"/>
        <v>6.8000000000000005E-2</v>
      </c>
    </row>
    <row r="760" spans="1:17" ht="15" customHeight="1" x14ac:dyDescent="0.25">
      <c r="A760" s="237"/>
      <c r="B760" s="239"/>
      <c r="C760" s="177"/>
      <c r="D760" s="237"/>
      <c r="E760" s="239"/>
      <c r="F760" s="177"/>
      <c r="G760" s="237"/>
      <c r="H760" s="239"/>
      <c r="I760" s="177"/>
      <c r="J760" s="237"/>
      <c r="K760" s="239"/>
      <c r="L760" s="177"/>
      <c r="M760" s="237"/>
      <c r="N760" s="239"/>
      <c r="O760" s="177"/>
      <c r="P760" s="166">
        <f t="shared" si="24"/>
        <v>0</v>
      </c>
    </row>
    <row r="761" spans="1:17" ht="15.75" x14ac:dyDescent="0.25">
      <c r="A761" s="236" t="s">
        <v>1178</v>
      </c>
      <c r="B761" s="238">
        <v>0</v>
      </c>
      <c r="C761" s="170">
        <v>7.0000000000000007E-2</v>
      </c>
      <c r="D761" s="236" t="s">
        <v>1177</v>
      </c>
      <c r="E761" s="238">
        <v>0</v>
      </c>
      <c r="F761" s="170">
        <v>0.1</v>
      </c>
      <c r="G761" s="236" t="s">
        <v>811</v>
      </c>
      <c r="H761" s="238">
        <v>0</v>
      </c>
      <c r="I761" s="170">
        <v>0.08</v>
      </c>
      <c r="J761" s="236" t="s">
        <v>446</v>
      </c>
      <c r="K761" s="238">
        <v>0.56999999999999995</v>
      </c>
      <c r="L761" s="170">
        <v>0.09</v>
      </c>
      <c r="M761" s="236" t="s">
        <v>81</v>
      </c>
      <c r="N761" s="238">
        <v>0.56999999999999995</v>
      </c>
      <c r="O761" s="170">
        <v>0</v>
      </c>
      <c r="P761" s="166">
        <f t="shared" si="24"/>
        <v>6.7999999999999991E-2</v>
      </c>
    </row>
    <row r="762" spans="1:17" ht="15" customHeight="1" x14ac:dyDescent="0.25">
      <c r="A762" s="237"/>
      <c r="B762" s="239"/>
      <c r="C762" s="177"/>
      <c r="D762" s="237"/>
      <c r="E762" s="239"/>
      <c r="F762" s="177"/>
      <c r="G762" s="237"/>
      <c r="H762" s="239"/>
      <c r="I762" s="177"/>
      <c r="J762" s="237"/>
      <c r="K762" s="239"/>
      <c r="L762" s="177"/>
      <c r="M762" s="237"/>
      <c r="N762" s="239"/>
      <c r="O762" s="177"/>
      <c r="P762" s="166">
        <f t="shared" si="24"/>
        <v>0</v>
      </c>
    </row>
    <row r="763" spans="1:17" x14ac:dyDescent="0.25">
      <c r="Q763" s="166">
        <f>SUM(P701:P762)</f>
        <v>2.2200000000000006</v>
      </c>
    </row>
    <row r="764" spans="1:17" ht="15" customHeight="1" x14ac:dyDescent="0.25"/>
    <row r="766" spans="1:17" ht="15" customHeight="1" x14ac:dyDescent="0.25"/>
    <row r="768" spans="1:17" ht="15" customHeight="1" x14ac:dyDescent="0.25"/>
    <row r="770" ht="15" customHeight="1" x14ac:dyDescent="0.25"/>
    <row r="772" ht="15" customHeight="1" x14ac:dyDescent="0.25"/>
    <row r="774" ht="15" customHeight="1" x14ac:dyDescent="0.25"/>
    <row r="776" ht="15" customHeight="1" x14ac:dyDescent="0.25"/>
    <row r="778" ht="15" customHeight="1" x14ac:dyDescent="0.25"/>
    <row r="780" ht="15" customHeight="1" x14ac:dyDescent="0.25"/>
    <row r="782" ht="15" customHeight="1" x14ac:dyDescent="0.25"/>
    <row r="784" ht="15" customHeight="1" x14ac:dyDescent="0.25"/>
    <row r="786" ht="15" customHeight="1" x14ac:dyDescent="0.25"/>
    <row r="788" ht="15" customHeight="1" x14ac:dyDescent="0.25"/>
    <row r="790" ht="15" customHeight="1" x14ac:dyDescent="0.25"/>
    <row r="792" ht="15" customHeight="1" x14ac:dyDescent="0.25"/>
    <row r="794" ht="15" customHeight="1" x14ac:dyDescent="0.25"/>
    <row r="796" ht="15" customHeight="1" x14ac:dyDescent="0.25"/>
    <row r="798" ht="15" customHeight="1" x14ac:dyDescent="0.25"/>
    <row r="800" ht="15" customHeight="1" x14ac:dyDescent="0.25"/>
    <row r="802" ht="15" customHeight="1" x14ac:dyDescent="0.25"/>
    <row r="804" ht="15" customHeight="1" x14ac:dyDescent="0.25"/>
    <row r="806" ht="15" customHeight="1" x14ac:dyDescent="0.25"/>
    <row r="808" ht="15" customHeight="1" x14ac:dyDescent="0.25"/>
    <row r="810" ht="15" customHeight="1" x14ac:dyDescent="0.25"/>
    <row r="812" ht="15" customHeight="1" x14ac:dyDescent="0.25"/>
    <row r="814" ht="15" customHeight="1" x14ac:dyDescent="0.25"/>
    <row r="816" ht="15" customHeight="1" x14ac:dyDescent="0.25"/>
    <row r="818" ht="15" customHeight="1" x14ac:dyDescent="0.25"/>
    <row r="820" ht="15" customHeight="1" x14ac:dyDescent="0.25"/>
    <row r="822" ht="15" customHeight="1" x14ac:dyDescent="0.25"/>
    <row r="824" ht="15" customHeight="1" x14ac:dyDescent="0.25"/>
    <row r="826" ht="15" customHeight="1" x14ac:dyDescent="0.25"/>
    <row r="828" ht="15" customHeight="1" x14ac:dyDescent="0.25"/>
    <row r="830" ht="15" customHeight="1" x14ac:dyDescent="0.25"/>
    <row r="832" ht="15" customHeight="1" x14ac:dyDescent="0.25"/>
    <row r="834" ht="15" customHeight="1" x14ac:dyDescent="0.25"/>
    <row r="836" ht="15" customHeight="1" x14ac:dyDescent="0.25"/>
    <row r="838" ht="15" customHeight="1" x14ac:dyDescent="0.25"/>
    <row r="840" ht="15" customHeight="1" x14ac:dyDescent="0.25"/>
    <row r="842" ht="15" customHeight="1" x14ac:dyDescent="0.25"/>
    <row r="844" ht="15" customHeight="1" x14ac:dyDescent="0.25"/>
    <row r="846" ht="15" customHeight="1" x14ac:dyDescent="0.25"/>
    <row r="848" ht="15" customHeight="1" x14ac:dyDescent="0.25"/>
    <row r="850" ht="15" customHeight="1" x14ac:dyDescent="0.25"/>
    <row r="852" ht="15" customHeight="1" x14ac:dyDescent="0.25"/>
    <row r="854" ht="15" customHeight="1" x14ac:dyDescent="0.25"/>
    <row r="856" ht="15" customHeight="1" x14ac:dyDescent="0.25"/>
    <row r="858" ht="15" customHeight="1" x14ac:dyDescent="0.25"/>
    <row r="860" ht="15" customHeight="1" x14ac:dyDescent="0.25"/>
    <row r="862" ht="15" customHeight="1" x14ac:dyDescent="0.25"/>
    <row r="864" ht="15" customHeight="1" x14ac:dyDescent="0.25"/>
    <row r="866" ht="15" customHeight="1" x14ac:dyDescent="0.25"/>
    <row r="868" ht="15" customHeight="1" x14ac:dyDescent="0.25"/>
    <row r="870" ht="15" customHeight="1" x14ac:dyDescent="0.25"/>
    <row r="872" ht="15" customHeight="1" x14ac:dyDescent="0.25"/>
    <row r="874" ht="15" customHeight="1" x14ac:dyDescent="0.25"/>
    <row r="876" ht="15" customHeight="1" x14ac:dyDescent="0.25"/>
    <row r="878" ht="15" customHeight="1" x14ac:dyDescent="0.25"/>
    <row r="880" ht="15" customHeight="1" x14ac:dyDescent="0.25"/>
    <row r="882" ht="15" customHeight="1" x14ac:dyDescent="0.25"/>
    <row r="884" ht="15" customHeight="1" x14ac:dyDescent="0.25"/>
    <row r="886" ht="15" customHeight="1" x14ac:dyDescent="0.25"/>
    <row r="888" ht="15" customHeight="1" x14ac:dyDescent="0.25"/>
    <row r="890" ht="15" customHeight="1" x14ac:dyDescent="0.25"/>
    <row r="892" ht="15" customHeight="1" x14ac:dyDescent="0.25"/>
    <row r="894" ht="15" customHeight="1" x14ac:dyDescent="0.25"/>
    <row r="896" ht="15" customHeight="1" x14ac:dyDescent="0.25"/>
    <row r="898" ht="15" customHeight="1" x14ac:dyDescent="0.25"/>
    <row r="900" ht="15" customHeight="1" x14ac:dyDescent="0.25"/>
    <row r="902" ht="15" customHeight="1" x14ac:dyDescent="0.25"/>
    <row r="904" ht="15" customHeight="1" x14ac:dyDescent="0.25"/>
    <row r="906" ht="15" customHeight="1" x14ac:dyDescent="0.25"/>
    <row r="908" ht="15" customHeight="1" x14ac:dyDescent="0.25"/>
    <row r="910" ht="15" customHeight="1" x14ac:dyDescent="0.25"/>
    <row r="912" ht="15" customHeight="1" x14ac:dyDescent="0.25"/>
    <row r="914" ht="15" customHeight="1" x14ac:dyDescent="0.25"/>
    <row r="916" ht="15" customHeight="1" x14ac:dyDescent="0.25"/>
    <row r="918" ht="15" customHeight="1" x14ac:dyDescent="0.25"/>
    <row r="920" ht="15" customHeight="1" x14ac:dyDescent="0.25"/>
    <row r="922" ht="15" customHeight="1" x14ac:dyDescent="0.25"/>
    <row r="924" ht="15" customHeight="1" x14ac:dyDescent="0.25"/>
    <row r="926" ht="15" customHeight="1" x14ac:dyDescent="0.25"/>
    <row r="928" ht="15" customHeight="1" x14ac:dyDescent="0.25"/>
    <row r="930" ht="15" customHeight="1" x14ac:dyDescent="0.25"/>
    <row r="932" ht="15" customHeight="1" x14ac:dyDescent="0.25"/>
    <row r="934" ht="15" customHeight="1" x14ac:dyDescent="0.25"/>
    <row r="936" ht="15" customHeight="1" x14ac:dyDescent="0.25"/>
    <row r="938" ht="15" customHeight="1" x14ac:dyDescent="0.25"/>
    <row r="940" ht="15" customHeight="1" x14ac:dyDescent="0.25"/>
    <row r="942" ht="15" customHeight="1" x14ac:dyDescent="0.25"/>
    <row r="944" ht="15" customHeight="1" x14ac:dyDescent="0.25"/>
    <row r="946" ht="15" customHeight="1" x14ac:dyDescent="0.25"/>
    <row r="948" ht="15" customHeight="1" x14ac:dyDescent="0.25"/>
    <row r="950" ht="15" customHeight="1" x14ac:dyDescent="0.25"/>
    <row r="952" ht="15" customHeight="1" x14ac:dyDescent="0.25"/>
    <row r="954" ht="15" customHeight="1" x14ac:dyDescent="0.25"/>
    <row r="956" ht="15" customHeight="1" x14ac:dyDescent="0.25"/>
    <row r="958" ht="15" customHeight="1" x14ac:dyDescent="0.25"/>
    <row r="960" ht="15" customHeight="1" x14ac:dyDescent="0.25"/>
    <row r="962" ht="15" customHeight="1" x14ac:dyDescent="0.25"/>
    <row r="964" ht="15" customHeight="1" x14ac:dyDescent="0.25"/>
    <row r="966" ht="15" customHeight="1" x14ac:dyDescent="0.25"/>
    <row r="968" ht="15" customHeight="1" x14ac:dyDescent="0.25"/>
    <row r="970" ht="15" customHeight="1" x14ac:dyDescent="0.25"/>
    <row r="972" ht="15" customHeight="1" x14ac:dyDescent="0.25"/>
    <row r="974" ht="15" customHeight="1" x14ac:dyDescent="0.25"/>
    <row r="976" ht="15" customHeight="1" x14ac:dyDescent="0.25"/>
    <row r="978" ht="15" customHeight="1" x14ac:dyDescent="0.25"/>
    <row r="980" ht="15" customHeight="1" x14ac:dyDescent="0.25"/>
    <row r="982" ht="15" customHeight="1" x14ac:dyDescent="0.25"/>
    <row r="984" ht="15" customHeight="1" x14ac:dyDescent="0.25"/>
    <row r="986" ht="15" customHeight="1" x14ac:dyDescent="0.25"/>
    <row r="988" ht="15" customHeight="1" x14ac:dyDescent="0.25"/>
    <row r="990" ht="15" customHeight="1" x14ac:dyDescent="0.25"/>
    <row r="992" ht="15" customHeight="1" x14ac:dyDescent="0.25"/>
    <row r="994" ht="15" customHeight="1" x14ac:dyDescent="0.25"/>
    <row r="996" ht="15" customHeight="1" x14ac:dyDescent="0.25"/>
    <row r="998" ht="15" customHeight="1" x14ac:dyDescent="0.25"/>
    <row r="1000" ht="15" customHeight="1" x14ac:dyDescent="0.25"/>
    <row r="1002" ht="15" customHeight="1" x14ac:dyDescent="0.25"/>
    <row r="1004" ht="15" customHeight="1" x14ac:dyDescent="0.25"/>
    <row r="1006" ht="15" customHeight="1" x14ac:dyDescent="0.25"/>
    <row r="1008" ht="15" customHeight="1" x14ac:dyDescent="0.25"/>
    <row r="1010" ht="15" customHeight="1" x14ac:dyDescent="0.25"/>
    <row r="1012" ht="15" customHeight="1" x14ac:dyDescent="0.25"/>
    <row r="1014" ht="15" customHeight="1" x14ac:dyDescent="0.25"/>
    <row r="1016" ht="15" customHeight="1" x14ac:dyDescent="0.25"/>
    <row r="1018" ht="15" customHeight="1" x14ac:dyDescent="0.25"/>
    <row r="1020" ht="15" customHeight="1" x14ac:dyDescent="0.25"/>
    <row r="1022" ht="15" customHeight="1" x14ac:dyDescent="0.25"/>
    <row r="1024" ht="15" customHeight="1" x14ac:dyDescent="0.25"/>
    <row r="1026" ht="15" customHeight="1" x14ac:dyDescent="0.25"/>
    <row r="1028" ht="15" customHeight="1" x14ac:dyDescent="0.25"/>
    <row r="1030" ht="15" customHeight="1" x14ac:dyDescent="0.25"/>
    <row r="1032" ht="15" customHeight="1" x14ac:dyDescent="0.25"/>
    <row r="1034" ht="15" customHeight="1" x14ac:dyDescent="0.25"/>
    <row r="1036" ht="15" customHeight="1" x14ac:dyDescent="0.25"/>
    <row r="1038" ht="15" customHeight="1" x14ac:dyDescent="0.25"/>
    <row r="1040" ht="15" customHeight="1" x14ac:dyDescent="0.25"/>
    <row r="1042" ht="15" customHeight="1" x14ac:dyDescent="0.25"/>
    <row r="1044" ht="15" customHeight="1" x14ac:dyDescent="0.25"/>
    <row r="1046" ht="15" customHeight="1" x14ac:dyDescent="0.25"/>
    <row r="1048" ht="15" customHeight="1" x14ac:dyDescent="0.25"/>
    <row r="1050" ht="15" customHeight="1" x14ac:dyDescent="0.25"/>
    <row r="1052" ht="15" customHeight="1" x14ac:dyDescent="0.25"/>
    <row r="1054" ht="15" customHeight="1" x14ac:dyDescent="0.25"/>
    <row r="1056" ht="15" customHeight="1" x14ac:dyDescent="0.25"/>
    <row r="1058" ht="15" customHeight="1" x14ac:dyDescent="0.25"/>
    <row r="1060" ht="15" customHeight="1" x14ac:dyDescent="0.25"/>
    <row r="1062" ht="15" customHeight="1" x14ac:dyDescent="0.25"/>
    <row r="1064" ht="15" customHeight="1" x14ac:dyDescent="0.25"/>
    <row r="1066" ht="15" customHeight="1" x14ac:dyDescent="0.25"/>
    <row r="1068" ht="15" customHeight="1" x14ac:dyDescent="0.25"/>
    <row r="1070" ht="15" customHeight="1" x14ac:dyDescent="0.25"/>
    <row r="1072" ht="15" customHeight="1" x14ac:dyDescent="0.25"/>
    <row r="1074" ht="15" customHeight="1" x14ac:dyDescent="0.25"/>
    <row r="1076" ht="15" customHeight="1" x14ac:dyDescent="0.25"/>
    <row r="1078" ht="15" customHeight="1" x14ac:dyDescent="0.25"/>
    <row r="1080" ht="15" customHeight="1" x14ac:dyDescent="0.25"/>
    <row r="1082" ht="15" customHeight="1" x14ac:dyDescent="0.25"/>
    <row r="1084" ht="15" customHeight="1" x14ac:dyDescent="0.25"/>
    <row r="1086" ht="15" customHeight="1" x14ac:dyDescent="0.25"/>
    <row r="1088" ht="15" customHeight="1" x14ac:dyDescent="0.25"/>
    <row r="1090" ht="15" customHeight="1" x14ac:dyDescent="0.25"/>
    <row r="1092" ht="15" customHeight="1" x14ac:dyDescent="0.25"/>
    <row r="1094" ht="15" customHeight="1" x14ac:dyDescent="0.25"/>
    <row r="1096" ht="15" customHeight="1" x14ac:dyDescent="0.25"/>
    <row r="1098" ht="15" customHeight="1" x14ac:dyDescent="0.25"/>
    <row r="1100" ht="15" customHeight="1" x14ac:dyDescent="0.25"/>
    <row r="1102" ht="15" customHeight="1" x14ac:dyDescent="0.25"/>
    <row r="1104" ht="15" customHeight="1" x14ac:dyDescent="0.25"/>
    <row r="1106" ht="15" customHeight="1" x14ac:dyDescent="0.25"/>
    <row r="1108" ht="15" customHeight="1" x14ac:dyDescent="0.25"/>
    <row r="1110" ht="15" customHeight="1" x14ac:dyDescent="0.25"/>
    <row r="1112" ht="15" customHeight="1" x14ac:dyDescent="0.25"/>
    <row r="1114" ht="15" customHeight="1" x14ac:dyDescent="0.25"/>
    <row r="1116" ht="15" customHeight="1" x14ac:dyDescent="0.25"/>
    <row r="1118" ht="15" customHeight="1" x14ac:dyDescent="0.25"/>
    <row r="1120" ht="15" customHeight="1" x14ac:dyDescent="0.25"/>
    <row r="1122" ht="15" customHeight="1" x14ac:dyDescent="0.25"/>
    <row r="1124" ht="15" customHeight="1" x14ac:dyDescent="0.25"/>
    <row r="1126" ht="15" customHeight="1" x14ac:dyDescent="0.25"/>
    <row r="1128" ht="15" customHeight="1" x14ac:dyDescent="0.25"/>
    <row r="1130" ht="15" customHeight="1" x14ac:dyDescent="0.25"/>
    <row r="1132" ht="15" customHeight="1" x14ac:dyDescent="0.25"/>
    <row r="1134" ht="15" customHeight="1" x14ac:dyDescent="0.25"/>
    <row r="1136" ht="15" customHeight="1" x14ac:dyDescent="0.25"/>
    <row r="1138" ht="15" customHeight="1" x14ac:dyDescent="0.25"/>
    <row r="1140" ht="15" customHeight="1" x14ac:dyDescent="0.25"/>
    <row r="1142" ht="15" customHeight="1" x14ac:dyDescent="0.25"/>
    <row r="1144" ht="15" customHeight="1" x14ac:dyDescent="0.25"/>
    <row r="1146" ht="15" customHeight="1" x14ac:dyDescent="0.25"/>
    <row r="1148" ht="15" customHeight="1" x14ac:dyDescent="0.25"/>
    <row r="1150" ht="15" customHeight="1" x14ac:dyDescent="0.25"/>
    <row r="1152" ht="15" customHeight="1" x14ac:dyDescent="0.25"/>
    <row r="1154" ht="15" customHeight="1" x14ac:dyDescent="0.25"/>
    <row r="1156" ht="15" customHeight="1" x14ac:dyDescent="0.25"/>
    <row r="1158" ht="15" customHeight="1" x14ac:dyDescent="0.25"/>
    <row r="1160" ht="15" customHeight="1" x14ac:dyDescent="0.25"/>
    <row r="1162" ht="15" customHeight="1" x14ac:dyDescent="0.25"/>
    <row r="1164" ht="15" customHeight="1" x14ac:dyDescent="0.25"/>
    <row r="1166" ht="15" customHeight="1" x14ac:dyDescent="0.25"/>
    <row r="1168" ht="15" customHeight="1" x14ac:dyDescent="0.25"/>
    <row r="1170" ht="15" customHeight="1" x14ac:dyDescent="0.25"/>
    <row r="1172" ht="15" customHeight="1" x14ac:dyDescent="0.25"/>
    <row r="1174" ht="15" customHeight="1" x14ac:dyDescent="0.25"/>
    <row r="1176" ht="15" customHeight="1" x14ac:dyDescent="0.25"/>
    <row r="1178" ht="15" customHeight="1" x14ac:dyDescent="0.25"/>
    <row r="1180" ht="15" customHeight="1" x14ac:dyDescent="0.25"/>
    <row r="1182" ht="15" customHeight="1" x14ac:dyDescent="0.25"/>
    <row r="1184" ht="15" customHeight="1" x14ac:dyDescent="0.25"/>
    <row r="1186" ht="15" customHeight="1" x14ac:dyDescent="0.25"/>
    <row r="1188" ht="15" customHeight="1" x14ac:dyDescent="0.25"/>
    <row r="1190" ht="15" customHeight="1" x14ac:dyDescent="0.25"/>
    <row r="1192" ht="15" customHeight="1" x14ac:dyDescent="0.25"/>
    <row r="1194" ht="15" customHeight="1" x14ac:dyDescent="0.25"/>
    <row r="1196" ht="15" customHeight="1" x14ac:dyDescent="0.25"/>
    <row r="1198" ht="15" customHeight="1" x14ac:dyDescent="0.25"/>
    <row r="1200" ht="15" customHeight="1" x14ac:dyDescent="0.25"/>
    <row r="1202" ht="15" customHeight="1" x14ac:dyDescent="0.25"/>
    <row r="1204" ht="15" customHeight="1" x14ac:dyDescent="0.25"/>
    <row r="1206" ht="15" customHeight="1" x14ac:dyDescent="0.25"/>
    <row r="1208" ht="15" customHeight="1" x14ac:dyDescent="0.25"/>
    <row r="1210" ht="15" customHeight="1" x14ac:dyDescent="0.25"/>
    <row r="1212" ht="15" customHeight="1" x14ac:dyDescent="0.25"/>
    <row r="1214" ht="15" customHeight="1" x14ac:dyDescent="0.25"/>
    <row r="1216" ht="15" customHeight="1" x14ac:dyDescent="0.25"/>
    <row r="1218" ht="15" customHeight="1" x14ac:dyDescent="0.25"/>
    <row r="1220" ht="15" customHeight="1" x14ac:dyDescent="0.25"/>
    <row r="1222" ht="15" customHeight="1" x14ac:dyDescent="0.25"/>
    <row r="1224" ht="15" customHeight="1" x14ac:dyDescent="0.25"/>
    <row r="1226" ht="15" customHeight="1" x14ac:dyDescent="0.25"/>
    <row r="1228" ht="15" customHeight="1" x14ac:dyDescent="0.25"/>
    <row r="1230" ht="15" customHeight="1" x14ac:dyDescent="0.25"/>
    <row r="1232" ht="15" customHeight="1" x14ac:dyDescent="0.25"/>
    <row r="1234" ht="15" customHeight="1" x14ac:dyDescent="0.25"/>
    <row r="1236" ht="15" customHeight="1" x14ac:dyDescent="0.25"/>
    <row r="1238" ht="15" customHeight="1" x14ac:dyDescent="0.25"/>
    <row r="1240" ht="15" customHeight="1" x14ac:dyDescent="0.25"/>
    <row r="1242" ht="15" customHeight="1" x14ac:dyDescent="0.25"/>
    <row r="1244" ht="15" customHeight="1" x14ac:dyDescent="0.25"/>
    <row r="1246" ht="15" customHeight="1" x14ac:dyDescent="0.25"/>
    <row r="1248" ht="15" customHeight="1" x14ac:dyDescent="0.25"/>
    <row r="1250" ht="15" customHeight="1" x14ac:dyDescent="0.25"/>
    <row r="1252" ht="15" customHeight="1" x14ac:dyDescent="0.25"/>
    <row r="1254" ht="15" customHeight="1" x14ac:dyDescent="0.25"/>
    <row r="1256" ht="15" customHeight="1" x14ac:dyDescent="0.25"/>
    <row r="1258" ht="15" customHeight="1" x14ac:dyDescent="0.25"/>
    <row r="1260" ht="15" customHeight="1" x14ac:dyDescent="0.25"/>
    <row r="1262" ht="15" customHeight="1" x14ac:dyDescent="0.25"/>
    <row r="1264" ht="15" customHeight="1" x14ac:dyDescent="0.25"/>
    <row r="1266" ht="15" customHeight="1" x14ac:dyDescent="0.25"/>
    <row r="1268" ht="15" customHeight="1" x14ac:dyDescent="0.25"/>
    <row r="1270" ht="15" customHeight="1" x14ac:dyDescent="0.25"/>
    <row r="1272" ht="15" customHeight="1" x14ac:dyDescent="0.25"/>
    <row r="1274" ht="15" customHeight="1" x14ac:dyDescent="0.25"/>
    <row r="1276" ht="15" customHeight="1" x14ac:dyDescent="0.25"/>
    <row r="1278" ht="15" customHeight="1" x14ac:dyDescent="0.25"/>
    <row r="1280" ht="15" customHeight="1" x14ac:dyDescent="0.25"/>
    <row r="1282" ht="15" customHeight="1" x14ac:dyDescent="0.25"/>
    <row r="1284" ht="15" customHeight="1" x14ac:dyDescent="0.25"/>
    <row r="1286" ht="15" customHeight="1" x14ac:dyDescent="0.25"/>
    <row r="1288" ht="15" customHeight="1" x14ac:dyDescent="0.25"/>
    <row r="1290" ht="15" customHeight="1" x14ac:dyDescent="0.25"/>
    <row r="1292" ht="15" customHeight="1" x14ac:dyDescent="0.25"/>
    <row r="1294" ht="15" customHeight="1" x14ac:dyDescent="0.25"/>
    <row r="1296" ht="15" customHeight="1" x14ac:dyDescent="0.25"/>
    <row r="1298" ht="15" customHeight="1" x14ac:dyDescent="0.25"/>
    <row r="1300" ht="15" customHeight="1" x14ac:dyDescent="0.25"/>
    <row r="1302" ht="15" customHeight="1" x14ac:dyDescent="0.25"/>
    <row r="1304" ht="15" customHeight="1" x14ac:dyDescent="0.25"/>
    <row r="1306" ht="15" customHeight="1" x14ac:dyDescent="0.25"/>
    <row r="1308" ht="15" customHeight="1" x14ac:dyDescent="0.25"/>
    <row r="1310" ht="15" customHeight="1" x14ac:dyDescent="0.25"/>
    <row r="1312" ht="15" customHeight="1" x14ac:dyDescent="0.25"/>
    <row r="1314" ht="15" customHeight="1" x14ac:dyDescent="0.25"/>
    <row r="1316" ht="15" customHeight="1" x14ac:dyDescent="0.25"/>
    <row r="1318" ht="15" customHeight="1" x14ac:dyDescent="0.25"/>
    <row r="1320" ht="15" customHeight="1" x14ac:dyDescent="0.25"/>
    <row r="1322" ht="15" customHeight="1" x14ac:dyDescent="0.25"/>
    <row r="1324" ht="15" customHeight="1" x14ac:dyDescent="0.25"/>
    <row r="1326" ht="15" customHeight="1" x14ac:dyDescent="0.25"/>
    <row r="1328" ht="15" customHeight="1" x14ac:dyDescent="0.25"/>
    <row r="1330" ht="15" customHeight="1" x14ac:dyDescent="0.25"/>
    <row r="1332" ht="15" customHeight="1" x14ac:dyDescent="0.25"/>
    <row r="1334" ht="15" customHeight="1" x14ac:dyDescent="0.25"/>
    <row r="1336" ht="15" customHeight="1" x14ac:dyDescent="0.25"/>
    <row r="1338" ht="15" customHeight="1" x14ac:dyDescent="0.25"/>
    <row r="1340" ht="15" customHeight="1" x14ac:dyDescent="0.25"/>
    <row r="1342" ht="15" customHeight="1" x14ac:dyDescent="0.25"/>
    <row r="1344" ht="15" customHeight="1" x14ac:dyDescent="0.25"/>
    <row r="1346" ht="15" customHeight="1" x14ac:dyDescent="0.25"/>
    <row r="1348" ht="15" customHeight="1" x14ac:dyDescent="0.25"/>
    <row r="1350" ht="15" customHeight="1" x14ac:dyDescent="0.25"/>
    <row r="1352" ht="15" customHeight="1" x14ac:dyDescent="0.25"/>
    <row r="1354" ht="15" customHeight="1" x14ac:dyDescent="0.25"/>
    <row r="1356" ht="15" customHeight="1" x14ac:dyDescent="0.25"/>
    <row r="1358" ht="15" customHeight="1" x14ac:dyDescent="0.25"/>
    <row r="1360" ht="15" customHeight="1" x14ac:dyDescent="0.25"/>
    <row r="1362" ht="15" customHeight="1" x14ac:dyDescent="0.25"/>
    <row r="1364" ht="15" customHeight="1" x14ac:dyDescent="0.25"/>
    <row r="1366" ht="15" customHeight="1" x14ac:dyDescent="0.25"/>
    <row r="1368" ht="15" customHeight="1" x14ac:dyDescent="0.25"/>
    <row r="1370" ht="15" customHeight="1" x14ac:dyDescent="0.25"/>
    <row r="1372" ht="15" customHeight="1" x14ac:dyDescent="0.25"/>
    <row r="1374" ht="15" customHeight="1" x14ac:dyDescent="0.25"/>
    <row r="1376" ht="15" customHeight="1" x14ac:dyDescent="0.25"/>
    <row r="1378" ht="15" customHeight="1" x14ac:dyDescent="0.25"/>
    <row r="1380" ht="15" customHeight="1" x14ac:dyDescent="0.25"/>
    <row r="1382" ht="15" customHeight="1" x14ac:dyDescent="0.25"/>
    <row r="1384" ht="15" customHeight="1" x14ac:dyDescent="0.25"/>
    <row r="1386" ht="15" customHeight="1" x14ac:dyDescent="0.25"/>
    <row r="1388" ht="15" customHeight="1" x14ac:dyDescent="0.25"/>
    <row r="1390" ht="15" customHeight="1" x14ac:dyDescent="0.25"/>
    <row r="1392" ht="15" customHeight="1" x14ac:dyDescent="0.25"/>
    <row r="1394" ht="15" customHeight="1" x14ac:dyDescent="0.25"/>
    <row r="1396" ht="15" customHeight="1" x14ac:dyDescent="0.25"/>
    <row r="1398" ht="15" customHeight="1" x14ac:dyDescent="0.25"/>
    <row r="1400" ht="15" customHeight="1" x14ac:dyDescent="0.25"/>
    <row r="1402" ht="15" customHeight="1" x14ac:dyDescent="0.25"/>
    <row r="1404" ht="15" customHeight="1" x14ac:dyDescent="0.25"/>
    <row r="1406" ht="15" customHeight="1" x14ac:dyDescent="0.25"/>
    <row r="1408" ht="15" customHeight="1" x14ac:dyDescent="0.25"/>
    <row r="1410" ht="15" customHeight="1" x14ac:dyDescent="0.25"/>
    <row r="1412" ht="15" customHeight="1" x14ac:dyDescent="0.25"/>
    <row r="1414" ht="15" customHeight="1" x14ac:dyDescent="0.25"/>
    <row r="1416" ht="15" customHeight="1" x14ac:dyDescent="0.25"/>
    <row r="1418" ht="15" customHeight="1" x14ac:dyDescent="0.25"/>
    <row r="1420" ht="15" customHeight="1" x14ac:dyDescent="0.25"/>
    <row r="1422" ht="15" customHeight="1" x14ac:dyDescent="0.25"/>
    <row r="1424" ht="15" customHeight="1" x14ac:dyDescent="0.25"/>
    <row r="1426" ht="15" customHeight="1" x14ac:dyDescent="0.25"/>
    <row r="1428" ht="15" customHeight="1" x14ac:dyDescent="0.25"/>
    <row r="1430" ht="15" customHeight="1" x14ac:dyDescent="0.25"/>
    <row r="1432" ht="15" customHeight="1" x14ac:dyDescent="0.25"/>
    <row r="1434" ht="15" customHeight="1" x14ac:dyDescent="0.25"/>
    <row r="1436" ht="15" customHeight="1" x14ac:dyDescent="0.25"/>
    <row r="1438" ht="15" customHeight="1" x14ac:dyDescent="0.25"/>
    <row r="1440" ht="15" customHeight="1" x14ac:dyDescent="0.25"/>
    <row r="1442" ht="15" customHeight="1" x14ac:dyDescent="0.25"/>
    <row r="1444" ht="15" customHeight="1" x14ac:dyDescent="0.25"/>
    <row r="1446" ht="15" customHeight="1" x14ac:dyDescent="0.25"/>
    <row r="1448" ht="15" customHeight="1" x14ac:dyDescent="0.25"/>
    <row r="1450" ht="15" customHeight="1" x14ac:dyDescent="0.25"/>
    <row r="1452" ht="15" customHeight="1" x14ac:dyDescent="0.25"/>
    <row r="1454" ht="15" customHeight="1" x14ac:dyDescent="0.25"/>
    <row r="1456" ht="15" customHeight="1" x14ac:dyDescent="0.25"/>
    <row r="1458" ht="15" customHeight="1" x14ac:dyDescent="0.25"/>
    <row r="1460" ht="15" customHeight="1" x14ac:dyDescent="0.25"/>
    <row r="1462" ht="15" customHeight="1" x14ac:dyDescent="0.25"/>
    <row r="1464" ht="15" customHeight="1" x14ac:dyDescent="0.25"/>
    <row r="1466" ht="15" customHeight="1" x14ac:dyDescent="0.25"/>
    <row r="1468" ht="15" customHeight="1" x14ac:dyDescent="0.25"/>
    <row r="1470" ht="15" customHeight="1" x14ac:dyDescent="0.25"/>
    <row r="1472" ht="15" customHeight="1" x14ac:dyDescent="0.25"/>
    <row r="1474" ht="15" customHeight="1" x14ac:dyDescent="0.25"/>
    <row r="1476" ht="15" customHeight="1" x14ac:dyDescent="0.25"/>
    <row r="1478" ht="15" customHeight="1" x14ac:dyDescent="0.25"/>
    <row r="1480" ht="15" customHeight="1" x14ac:dyDescent="0.25"/>
    <row r="1482" ht="15" customHeight="1" x14ac:dyDescent="0.25"/>
    <row r="1484" ht="15" customHeight="1" x14ac:dyDescent="0.25"/>
    <row r="1486" ht="15" customHeight="1" x14ac:dyDescent="0.25"/>
    <row r="1488" ht="15" customHeight="1" x14ac:dyDescent="0.25"/>
    <row r="1490" ht="15" customHeight="1" x14ac:dyDescent="0.25"/>
    <row r="1492" ht="15" customHeight="1" x14ac:dyDescent="0.25"/>
    <row r="1494" ht="15" customHeight="1" x14ac:dyDescent="0.25"/>
    <row r="1496" ht="15" customHeight="1" x14ac:dyDescent="0.25"/>
    <row r="1498" ht="15" customHeight="1" x14ac:dyDescent="0.25"/>
    <row r="1500" ht="15" customHeight="1" x14ac:dyDescent="0.25"/>
    <row r="1502" ht="15" customHeight="1" x14ac:dyDescent="0.25"/>
    <row r="1504" ht="15" customHeight="1" x14ac:dyDescent="0.25"/>
    <row r="1506" ht="15" customHeight="1" x14ac:dyDescent="0.25"/>
    <row r="1508" ht="15" customHeight="1" x14ac:dyDescent="0.25"/>
    <row r="1510" ht="15" customHeight="1" x14ac:dyDescent="0.25"/>
    <row r="1512" ht="15" customHeight="1" x14ac:dyDescent="0.25"/>
    <row r="1514" ht="15" customHeight="1" x14ac:dyDescent="0.25"/>
    <row r="1516" ht="15" customHeight="1" x14ac:dyDescent="0.25"/>
    <row r="1518" ht="15" customHeight="1" x14ac:dyDescent="0.25"/>
    <row r="1520" ht="15" customHeight="1" x14ac:dyDescent="0.25"/>
    <row r="1522" ht="15" customHeight="1" x14ac:dyDescent="0.25"/>
    <row r="1524" ht="15" customHeight="1" x14ac:dyDescent="0.25"/>
    <row r="1526" ht="15" customHeight="1" x14ac:dyDescent="0.25"/>
    <row r="1528" ht="15" customHeight="1" x14ac:dyDescent="0.25"/>
    <row r="1530" ht="15" customHeight="1" x14ac:dyDescent="0.25"/>
    <row r="1532" ht="15" customHeight="1" x14ac:dyDescent="0.25"/>
    <row r="1534" ht="15" customHeight="1" x14ac:dyDescent="0.25"/>
    <row r="1536" ht="15" customHeight="1" x14ac:dyDescent="0.25"/>
    <row r="1538" ht="15" customHeight="1" x14ac:dyDescent="0.25"/>
    <row r="1540" ht="15" customHeight="1" x14ac:dyDescent="0.25"/>
    <row r="1542" ht="15" customHeight="1" x14ac:dyDescent="0.25"/>
    <row r="1544" ht="15" customHeight="1" x14ac:dyDescent="0.25"/>
    <row r="1546" ht="15" customHeight="1" x14ac:dyDescent="0.25"/>
    <row r="1548" ht="15" customHeight="1" x14ac:dyDescent="0.25"/>
    <row r="1550" ht="15" customHeight="1" x14ac:dyDescent="0.25"/>
    <row r="1552" ht="15" customHeight="1" x14ac:dyDescent="0.25"/>
    <row r="1554" ht="15" customHeight="1" x14ac:dyDescent="0.25"/>
    <row r="1556" ht="15" customHeight="1" x14ac:dyDescent="0.25"/>
    <row r="1558" ht="15" customHeight="1" x14ac:dyDescent="0.25"/>
    <row r="1560" ht="15" customHeight="1" x14ac:dyDescent="0.25"/>
    <row r="1562" ht="15" customHeight="1" x14ac:dyDescent="0.25"/>
    <row r="1564" ht="15" customHeight="1" x14ac:dyDescent="0.25"/>
    <row r="1566" ht="15" customHeight="1" x14ac:dyDescent="0.25"/>
    <row r="1568" ht="15" customHeight="1" x14ac:dyDescent="0.25"/>
    <row r="1570" ht="15" customHeight="1" x14ac:dyDescent="0.25"/>
    <row r="1572" ht="15" customHeight="1" x14ac:dyDescent="0.25"/>
    <row r="1574" ht="15" customHeight="1" x14ac:dyDescent="0.25"/>
    <row r="1576" ht="15" customHeight="1" x14ac:dyDescent="0.25"/>
    <row r="1578" ht="15" customHeight="1" x14ac:dyDescent="0.25"/>
    <row r="1580" ht="15" customHeight="1" x14ac:dyDescent="0.25"/>
    <row r="1582" ht="15" customHeight="1" x14ac:dyDescent="0.25"/>
    <row r="1584" ht="15" customHeight="1" x14ac:dyDescent="0.25"/>
    <row r="1586" ht="15" customHeight="1" x14ac:dyDescent="0.25"/>
    <row r="1588" ht="15" customHeight="1" x14ac:dyDescent="0.25"/>
    <row r="1590" ht="15" customHeight="1" x14ac:dyDescent="0.25"/>
    <row r="1592" ht="15" customHeight="1" x14ac:dyDescent="0.25"/>
    <row r="1594" ht="15" customHeight="1" x14ac:dyDescent="0.25"/>
    <row r="1596" ht="15" customHeight="1" x14ac:dyDescent="0.25"/>
    <row r="1598" ht="15" customHeight="1" x14ac:dyDescent="0.25"/>
    <row r="1600" ht="15" customHeight="1" x14ac:dyDescent="0.25"/>
    <row r="1602" ht="15" customHeight="1" x14ac:dyDescent="0.25"/>
    <row r="1604" ht="15" customHeight="1" x14ac:dyDescent="0.25"/>
    <row r="1606" ht="15" customHeight="1" x14ac:dyDescent="0.25"/>
    <row r="1608" ht="15" customHeight="1" x14ac:dyDescent="0.25"/>
    <row r="1610" ht="15" customHeight="1" x14ac:dyDescent="0.25"/>
    <row r="1612" ht="15" customHeight="1" x14ac:dyDescent="0.25"/>
    <row r="1614" ht="15" customHeight="1" x14ac:dyDescent="0.25"/>
    <row r="1616" ht="15" customHeight="1" x14ac:dyDescent="0.25"/>
    <row r="1618" ht="15" customHeight="1" x14ac:dyDescent="0.25"/>
    <row r="1620" ht="15" customHeight="1" x14ac:dyDescent="0.25"/>
    <row r="1622" ht="15" customHeight="1" x14ac:dyDescent="0.25"/>
    <row r="1624" ht="15" customHeight="1" x14ac:dyDescent="0.25"/>
    <row r="1626" ht="15" customHeight="1" x14ac:dyDescent="0.25"/>
    <row r="1628" ht="15" customHeight="1" x14ac:dyDescent="0.25"/>
    <row r="1630" ht="15" customHeight="1" x14ac:dyDescent="0.25"/>
    <row r="1632" ht="15" customHeight="1" x14ac:dyDescent="0.25"/>
    <row r="1634" ht="15" customHeight="1" x14ac:dyDescent="0.25"/>
    <row r="1636" ht="15" customHeight="1" x14ac:dyDescent="0.25"/>
    <row r="1638" ht="15" customHeight="1" x14ac:dyDescent="0.25"/>
    <row r="1640" ht="15" customHeight="1" x14ac:dyDescent="0.25"/>
    <row r="1642" ht="15" customHeight="1" x14ac:dyDescent="0.25"/>
    <row r="1644" ht="15" customHeight="1" x14ac:dyDescent="0.25"/>
    <row r="1646" ht="15" customHeight="1" x14ac:dyDescent="0.25"/>
    <row r="1648" ht="15" customHeight="1" x14ac:dyDescent="0.25"/>
    <row r="1650" ht="15" customHeight="1" x14ac:dyDescent="0.25"/>
    <row r="1652" ht="15" customHeight="1" x14ac:dyDescent="0.25"/>
    <row r="1654" ht="15" customHeight="1" x14ac:dyDescent="0.25"/>
    <row r="1656" ht="15" customHeight="1" x14ac:dyDescent="0.25"/>
    <row r="1658" ht="15" customHeight="1" x14ac:dyDescent="0.25"/>
    <row r="1660" ht="15" customHeight="1" x14ac:dyDescent="0.25"/>
    <row r="1662" ht="15" customHeight="1" x14ac:dyDescent="0.25"/>
    <row r="1664" ht="15" customHeight="1" x14ac:dyDescent="0.25"/>
    <row r="1666" ht="15" customHeight="1" x14ac:dyDescent="0.25"/>
    <row r="1668" ht="15" customHeight="1" x14ac:dyDescent="0.25"/>
    <row r="1670" ht="15" customHeight="1" x14ac:dyDescent="0.25"/>
    <row r="1672" ht="15" customHeight="1" x14ac:dyDescent="0.25"/>
    <row r="1674" ht="15" customHeight="1" x14ac:dyDescent="0.25"/>
    <row r="1676" ht="15" customHeight="1" x14ac:dyDescent="0.25"/>
    <row r="1678" ht="15" customHeight="1" x14ac:dyDescent="0.25"/>
    <row r="1680" ht="15" customHeight="1" x14ac:dyDescent="0.25"/>
    <row r="1682" ht="15" customHeight="1" x14ac:dyDescent="0.25"/>
    <row r="1684" ht="15" customHeight="1" x14ac:dyDescent="0.25"/>
    <row r="1686" ht="15" customHeight="1" x14ac:dyDescent="0.25"/>
    <row r="1688" ht="15" customHeight="1" x14ac:dyDescent="0.25"/>
    <row r="1690" ht="15" customHeight="1" x14ac:dyDescent="0.25"/>
    <row r="1692" ht="15" customHeight="1" x14ac:dyDescent="0.25"/>
    <row r="1694" ht="15" customHeight="1" x14ac:dyDescent="0.25"/>
    <row r="1696" ht="15" customHeight="1" x14ac:dyDescent="0.25"/>
    <row r="1698" ht="15" customHeight="1" x14ac:dyDescent="0.25"/>
    <row r="1700" ht="15" customHeight="1" x14ac:dyDescent="0.25"/>
    <row r="1702" ht="15" customHeight="1" x14ac:dyDescent="0.25"/>
    <row r="1704" ht="15" customHeight="1" x14ac:dyDescent="0.25"/>
    <row r="1706" ht="15" customHeight="1" x14ac:dyDescent="0.25"/>
    <row r="1708" ht="15" customHeight="1" x14ac:dyDescent="0.25"/>
    <row r="1710" ht="15" customHeight="1" x14ac:dyDescent="0.25"/>
    <row r="1712" ht="15" customHeight="1" x14ac:dyDescent="0.25"/>
    <row r="1714" ht="15" customHeight="1" x14ac:dyDescent="0.25"/>
    <row r="1716" ht="15" customHeight="1" x14ac:dyDescent="0.25"/>
    <row r="1718" ht="15" customHeight="1" x14ac:dyDescent="0.25"/>
    <row r="1720" ht="15" customHeight="1" x14ac:dyDescent="0.25"/>
    <row r="1722" ht="15" customHeight="1" x14ac:dyDescent="0.25"/>
    <row r="1724" ht="15" customHeight="1" x14ac:dyDescent="0.25"/>
    <row r="1726" ht="15" customHeight="1" x14ac:dyDescent="0.25"/>
    <row r="1728" ht="15" customHeight="1" x14ac:dyDescent="0.25"/>
    <row r="1730" ht="15" customHeight="1" x14ac:dyDescent="0.25"/>
    <row r="1732" ht="15" customHeight="1" x14ac:dyDescent="0.25"/>
    <row r="1734" ht="15" customHeight="1" x14ac:dyDescent="0.25"/>
    <row r="1736" ht="15" customHeight="1" x14ac:dyDescent="0.25"/>
    <row r="1738" ht="15" customHeight="1" x14ac:dyDescent="0.25"/>
    <row r="1740" ht="15" customHeight="1" x14ac:dyDescent="0.25"/>
    <row r="1742" ht="15" customHeight="1" x14ac:dyDescent="0.25"/>
    <row r="1744" ht="15" customHeight="1" x14ac:dyDescent="0.25"/>
    <row r="1746" ht="15" customHeight="1" x14ac:dyDescent="0.25"/>
    <row r="1748" ht="15" customHeight="1" x14ac:dyDescent="0.25"/>
    <row r="1750" ht="15" customHeight="1" x14ac:dyDescent="0.25"/>
    <row r="1752" ht="15" customHeight="1" x14ac:dyDescent="0.25"/>
    <row r="1754" ht="15" customHeight="1" x14ac:dyDescent="0.25"/>
    <row r="1756" ht="15" customHeight="1" x14ac:dyDescent="0.25"/>
    <row r="1758" ht="15" customHeight="1" x14ac:dyDescent="0.25"/>
    <row r="1760" ht="15" customHeight="1" x14ac:dyDescent="0.25"/>
    <row r="1762" ht="15" customHeight="1" x14ac:dyDescent="0.25"/>
    <row r="1764" ht="15" customHeight="1" x14ac:dyDescent="0.25"/>
    <row r="1766" ht="15" customHeight="1" x14ac:dyDescent="0.25"/>
    <row r="1768" ht="15" customHeight="1" x14ac:dyDescent="0.25"/>
    <row r="1770" ht="15" customHeight="1" x14ac:dyDescent="0.25"/>
    <row r="1772" ht="15" customHeight="1" x14ac:dyDescent="0.25"/>
    <row r="1774" ht="15" customHeight="1" x14ac:dyDescent="0.25"/>
    <row r="1776" ht="15" customHeight="1" x14ac:dyDescent="0.25"/>
    <row r="1778" ht="15" customHeight="1" x14ac:dyDescent="0.25"/>
    <row r="1780" ht="15" customHeight="1" x14ac:dyDescent="0.25"/>
    <row r="1782" ht="15" customHeight="1" x14ac:dyDescent="0.25"/>
    <row r="1784" ht="15" customHeight="1" x14ac:dyDescent="0.25"/>
    <row r="1786" ht="15" customHeight="1" x14ac:dyDescent="0.25"/>
    <row r="1788" ht="15" customHeight="1" x14ac:dyDescent="0.25"/>
    <row r="1790" ht="15" customHeight="1" x14ac:dyDescent="0.25"/>
    <row r="1792" ht="15" customHeight="1" x14ac:dyDescent="0.25"/>
    <row r="1794" ht="15" customHeight="1" x14ac:dyDescent="0.25"/>
    <row r="1796" ht="15" customHeight="1" x14ac:dyDescent="0.25"/>
    <row r="1798" ht="15" customHeight="1" x14ac:dyDescent="0.25"/>
    <row r="1800" ht="15" customHeight="1" x14ac:dyDescent="0.25"/>
    <row r="1802" ht="15" customHeight="1" x14ac:dyDescent="0.25"/>
    <row r="1804" ht="15" customHeight="1" x14ac:dyDescent="0.25"/>
    <row r="1806" ht="15" customHeight="1" x14ac:dyDescent="0.25"/>
    <row r="1808" ht="15" customHeight="1" x14ac:dyDescent="0.25"/>
    <row r="1810" ht="15" customHeight="1" x14ac:dyDescent="0.25"/>
    <row r="1812" ht="15" customHeight="1" x14ac:dyDescent="0.25"/>
    <row r="1814" ht="15" customHeight="1" x14ac:dyDescent="0.25"/>
    <row r="1816" ht="15" customHeight="1" x14ac:dyDescent="0.25"/>
    <row r="1818" ht="15" customHeight="1" x14ac:dyDescent="0.25"/>
    <row r="1820" ht="15" customHeight="1" x14ac:dyDescent="0.25"/>
    <row r="1822" ht="15" customHeight="1" x14ac:dyDescent="0.25"/>
    <row r="1824" ht="15" customHeight="1" x14ac:dyDescent="0.25"/>
    <row r="1826" ht="15" customHeight="1" x14ac:dyDescent="0.25"/>
    <row r="1828" ht="15" customHeight="1" x14ac:dyDescent="0.25"/>
    <row r="1830" ht="15" customHeight="1" x14ac:dyDescent="0.25"/>
    <row r="1832" ht="15" customHeight="1" x14ac:dyDescent="0.25"/>
    <row r="1834" ht="15" customHeight="1" x14ac:dyDescent="0.25"/>
    <row r="1836" ht="15" customHeight="1" x14ac:dyDescent="0.25"/>
    <row r="1838" ht="15" customHeight="1" x14ac:dyDescent="0.25"/>
    <row r="1840" ht="15" customHeight="1" x14ac:dyDescent="0.25"/>
    <row r="1842" ht="15" customHeight="1" x14ac:dyDescent="0.25"/>
    <row r="1844" ht="15" customHeight="1" x14ac:dyDescent="0.25"/>
    <row r="1846" ht="15" customHeight="1" x14ac:dyDescent="0.25"/>
    <row r="1848" ht="15" customHeight="1" x14ac:dyDescent="0.25"/>
    <row r="1850" ht="15" customHeight="1" x14ac:dyDescent="0.25"/>
    <row r="1852" ht="15" customHeight="1" x14ac:dyDescent="0.25"/>
    <row r="1854" ht="15" customHeight="1" x14ac:dyDescent="0.25"/>
    <row r="1856" ht="15" customHeight="1" x14ac:dyDescent="0.25"/>
    <row r="1858" ht="15" customHeight="1" x14ac:dyDescent="0.25"/>
    <row r="1860" ht="15" customHeight="1" x14ac:dyDescent="0.25"/>
    <row r="1862" ht="15" customHeight="1" x14ac:dyDescent="0.25"/>
    <row r="1864" ht="15" customHeight="1" x14ac:dyDescent="0.25"/>
    <row r="1866" ht="15" customHeight="1" x14ac:dyDescent="0.25"/>
    <row r="1868" ht="15" customHeight="1" x14ac:dyDescent="0.25"/>
    <row r="1870" ht="15" customHeight="1" x14ac:dyDescent="0.25"/>
    <row r="1872" ht="15" customHeight="1" x14ac:dyDescent="0.25"/>
    <row r="1874" ht="15" customHeight="1" x14ac:dyDescent="0.25"/>
    <row r="1876" ht="15" customHeight="1" x14ac:dyDescent="0.25"/>
    <row r="1878" ht="15" customHeight="1" x14ac:dyDescent="0.25"/>
    <row r="1880" ht="15" customHeight="1" x14ac:dyDescent="0.25"/>
    <row r="1882" ht="15" customHeight="1" x14ac:dyDescent="0.25"/>
    <row r="1884" ht="15" customHeight="1" x14ac:dyDescent="0.25"/>
    <row r="1886" ht="15" customHeight="1" x14ac:dyDescent="0.25"/>
    <row r="1888" ht="15" customHeight="1" x14ac:dyDescent="0.25"/>
    <row r="1890" ht="15" customHeight="1" x14ac:dyDescent="0.25"/>
    <row r="1892" ht="15" customHeight="1" x14ac:dyDescent="0.25"/>
    <row r="1894" ht="15" customHeight="1" x14ac:dyDescent="0.25"/>
    <row r="1896" ht="15" customHeight="1" x14ac:dyDescent="0.25"/>
    <row r="1898" ht="15" customHeight="1" x14ac:dyDescent="0.25"/>
    <row r="1900" ht="15" customHeight="1" x14ac:dyDescent="0.25"/>
    <row r="1902" ht="15" customHeight="1" x14ac:dyDescent="0.25"/>
    <row r="1904" ht="15" customHeight="1" x14ac:dyDescent="0.25"/>
    <row r="1906" ht="15" customHeight="1" x14ac:dyDescent="0.25"/>
    <row r="1908" ht="15" customHeight="1" x14ac:dyDescent="0.25"/>
    <row r="1910" ht="15" customHeight="1" x14ac:dyDescent="0.25"/>
    <row r="1912" ht="15" customHeight="1" x14ac:dyDescent="0.25"/>
    <row r="1914" ht="15" customHeight="1" x14ac:dyDescent="0.25"/>
    <row r="1916" ht="15" customHeight="1" x14ac:dyDescent="0.25"/>
    <row r="1918" ht="15" customHeight="1" x14ac:dyDescent="0.25"/>
    <row r="1920" ht="15" customHeight="1" x14ac:dyDescent="0.25"/>
    <row r="1922" ht="15" customHeight="1" x14ac:dyDescent="0.25"/>
    <row r="1924" ht="15" customHeight="1" x14ac:dyDescent="0.25"/>
    <row r="1926" ht="15" customHeight="1" x14ac:dyDescent="0.25"/>
    <row r="1928" ht="15" customHeight="1" x14ac:dyDescent="0.25"/>
    <row r="1930" ht="15" customHeight="1" x14ac:dyDescent="0.25"/>
    <row r="1932" ht="15" customHeight="1" x14ac:dyDescent="0.25"/>
    <row r="1934" ht="15" customHeight="1" x14ac:dyDescent="0.25"/>
    <row r="1936" ht="15" customHeight="1" x14ac:dyDescent="0.25"/>
    <row r="1938" ht="15" customHeight="1" x14ac:dyDescent="0.25"/>
    <row r="1940" ht="15" customHeight="1" x14ac:dyDescent="0.25"/>
    <row r="1942" ht="15" customHeight="1" x14ac:dyDescent="0.25"/>
    <row r="1944" ht="15" customHeight="1" x14ac:dyDescent="0.25"/>
    <row r="1946" ht="15" customHeight="1" x14ac:dyDescent="0.25"/>
    <row r="1948" ht="15" customHeight="1" x14ac:dyDescent="0.25"/>
    <row r="1950" ht="15" customHeight="1" x14ac:dyDescent="0.25"/>
    <row r="1952" ht="15" customHeight="1" x14ac:dyDescent="0.25"/>
    <row r="1954" ht="15" customHeight="1" x14ac:dyDescent="0.25"/>
    <row r="1956" ht="15" customHeight="1" x14ac:dyDescent="0.25"/>
    <row r="1958" ht="15" customHeight="1" x14ac:dyDescent="0.25"/>
    <row r="1960" ht="15" customHeight="1" x14ac:dyDescent="0.25"/>
    <row r="1962" ht="15" customHeight="1" x14ac:dyDescent="0.25"/>
    <row r="1964" ht="15" customHeight="1" x14ac:dyDescent="0.25"/>
    <row r="1966" ht="15" customHeight="1" x14ac:dyDescent="0.25"/>
    <row r="1968" ht="15" customHeight="1" x14ac:dyDescent="0.25"/>
    <row r="1970" ht="15" customHeight="1" x14ac:dyDescent="0.25"/>
    <row r="1972" ht="15" customHeight="1" x14ac:dyDescent="0.25"/>
    <row r="1974" ht="15" customHeight="1" x14ac:dyDescent="0.25"/>
    <row r="1976" ht="15" customHeight="1" x14ac:dyDescent="0.25"/>
    <row r="1978" ht="15" customHeight="1" x14ac:dyDescent="0.25"/>
    <row r="1980" ht="15" customHeight="1" x14ac:dyDescent="0.25"/>
    <row r="1982" ht="15" customHeight="1" x14ac:dyDescent="0.25"/>
    <row r="1984" ht="15" customHeight="1" x14ac:dyDescent="0.25"/>
    <row r="1986" ht="15" customHeight="1" x14ac:dyDescent="0.25"/>
    <row r="1988" ht="15" customHeight="1" x14ac:dyDescent="0.25"/>
    <row r="1990" ht="15" customHeight="1" x14ac:dyDescent="0.25"/>
    <row r="1992" ht="15" customHeight="1" x14ac:dyDescent="0.25"/>
    <row r="1994" ht="15" customHeight="1" x14ac:dyDescent="0.25"/>
    <row r="1996" ht="15" customHeight="1" x14ac:dyDescent="0.25"/>
    <row r="1998" ht="15" customHeight="1" x14ac:dyDescent="0.25"/>
    <row r="2000" ht="15" customHeight="1" x14ac:dyDescent="0.25"/>
    <row r="2002" ht="15" customHeight="1" x14ac:dyDescent="0.25"/>
    <row r="2004" ht="15" customHeight="1" x14ac:dyDescent="0.25"/>
    <row r="2006" ht="15" customHeight="1" x14ac:dyDescent="0.25"/>
    <row r="2008" ht="15" customHeight="1" x14ac:dyDescent="0.25"/>
    <row r="2010" ht="15" customHeight="1" x14ac:dyDescent="0.25"/>
    <row r="2012" ht="15" customHeight="1" x14ac:dyDescent="0.25"/>
    <row r="2014" ht="15" customHeight="1" x14ac:dyDescent="0.25"/>
    <row r="2016" ht="15" customHeight="1" x14ac:dyDescent="0.25"/>
    <row r="2018" ht="15" customHeight="1" x14ac:dyDescent="0.25"/>
    <row r="2020" ht="15" customHeight="1" x14ac:dyDescent="0.25"/>
    <row r="2022" ht="15" customHeight="1" x14ac:dyDescent="0.25"/>
    <row r="2024" ht="15" customHeight="1" x14ac:dyDescent="0.25"/>
    <row r="2026" ht="15" customHeight="1" x14ac:dyDescent="0.25"/>
    <row r="2028" ht="15" customHeight="1" x14ac:dyDescent="0.25"/>
    <row r="2030" ht="15" customHeight="1" x14ac:dyDescent="0.25"/>
    <row r="2032" ht="15" customHeight="1" x14ac:dyDescent="0.25"/>
    <row r="2034" ht="15" customHeight="1" x14ac:dyDescent="0.25"/>
    <row r="2036" ht="15" customHeight="1" x14ac:dyDescent="0.25"/>
    <row r="2038" ht="15" customHeight="1" x14ac:dyDescent="0.25"/>
    <row r="2040" ht="15" customHeight="1" x14ac:dyDescent="0.25"/>
    <row r="2042" ht="15" customHeight="1" x14ac:dyDescent="0.25"/>
    <row r="2044" ht="15" customHeight="1" x14ac:dyDescent="0.25"/>
    <row r="2046" ht="15" customHeight="1" x14ac:dyDescent="0.25"/>
    <row r="2048" ht="15" customHeight="1" x14ac:dyDescent="0.25"/>
    <row r="2050" ht="15" customHeight="1" x14ac:dyDescent="0.25"/>
    <row r="2052" ht="15" customHeight="1" x14ac:dyDescent="0.25"/>
    <row r="2054" ht="15" customHeight="1" x14ac:dyDescent="0.25"/>
    <row r="2056" ht="15" customHeight="1" x14ac:dyDescent="0.25"/>
    <row r="2058" ht="15" customHeight="1" x14ac:dyDescent="0.25"/>
    <row r="2060" ht="15" customHeight="1" x14ac:dyDescent="0.25"/>
    <row r="2062" ht="15" customHeight="1" x14ac:dyDescent="0.25"/>
    <row r="2064" ht="15" customHeight="1" x14ac:dyDescent="0.25"/>
    <row r="2066" ht="15" customHeight="1" x14ac:dyDescent="0.25"/>
    <row r="2068" ht="15" customHeight="1" x14ac:dyDescent="0.25"/>
    <row r="2070" ht="15" customHeight="1" x14ac:dyDescent="0.25"/>
    <row r="2072" ht="15" customHeight="1" x14ac:dyDescent="0.25"/>
    <row r="2074" ht="15" customHeight="1" x14ac:dyDescent="0.25"/>
    <row r="2076" ht="15" customHeight="1" x14ac:dyDescent="0.25"/>
    <row r="2078" ht="15" customHeight="1" x14ac:dyDescent="0.25"/>
    <row r="2080" ht="15" customHeight="1" x14ac:dyDescent="0.25"/>
    <row r="2082" ht="15" customHeight="1" x14ac:dyDescent="0.25"/>
    <row r="2084" ht="15" customHeight="1" x14ac:dyDescent="0.25"/>
    <row r="2086" ht="15" customHeight="1" x14ac:dyDescent="0.25"/>
    <row r="2088" ht="15" customHeight="1" x14ac:dyDescent="0.25"/>
    <row r="2090" ht="15" customHeight="1" x14ac:dyDescent="0.25"/>
    <row r="2092" ht="15" customHeight="1" x14ac:dyDescent="0.25"/>
    <row r="2094" ht="15" customHeight="1" x14ac:dyDescent="0.25"/>
    <row r="2096" ht="15" customHeight="1" x14ac:dyDescent="0.25"/>
    <row r="2098" ht="15" customHeight="1" x14ac:dyDescent="0.25"/>
    <row r="2100" ht="15" customHeight="1" x14ac:dyDescent="0.25"/>
    <row r="2102" ht="15" customHeight="1" x14ac:dyDescent="0.25"/>
    <row r="2104" ht="15" customHeight="1" x14ac:dyDescent="0.25"/>
    <row r="2106" ht="15" customHeight="1" x14ac:dyDescent="0.25"/>
    <row r="2108" ht="15" customHeight="1" x14ac:dyDescent="0.25"/>
    <row r="2110" ht="15" customHeight="1" x14ac:dyDescent="0.25"/>
    <row r="2112" ht="15" customHeight="1" x14ac:dyDescent="0.25"/>
    <row r="2114" ht="15" customHeight="1" x14ac:dyDescent="0.25"/>
    <row r="2116" ht="15" customHeight="1" x14ac:dyDescent="0.25"/>
    <row r="2118" ht="15" customHeight="1" x14ac:dyDescent="0.25"/>
    <row r="2120" ht="15" customHeight="1" x14ac:dyDescent="0.25"/>
    <row r="2122" ht="15" customHeight="1" x14ac:dyDescent="0.25"/>
    <row r="2124" ht="15" customHeight="1" x14ac:dyDescent="0.25"/>
    <row r="2126" ht="15" customHeight="1" x14ac:dyDescent="0.25"/>
    <row r="2128" ht="15" customHeight="1" x14ac:dyDescent="0.25"/>
    <row r="2130" ht="15" customHeight="1" x14ac:dyDescent="0.25"/>
    <row r="2132" ht="15" customHeight="1" x14ac:dyDescent="0.25"/>
    <row r="2134" ht="15" customHeight="1" x14ac:dyDescent="0.25"/>
    <row r="2136" ht="15" customHeight="1" x14ac:dyDescent="0.25"/>
    <row r="2138" ht="15" customHeight="1" x14ac:dyDescent="0.25"/>
    <row r="2140" ht="15" customHeight="1" x14ac:dyDescent="0.25"/>
    <row r="2142" ht="15" customHeight="1" x14ac:dyDescent="0.25"/>
    <row r="2144" ht="15" customHeight="1" x14ac:dyDescent="0.25"/>
    <row r="2146" ht="15" customHeight="1" x14ac:dyDescent="0.25"/>
    <row r="2148" ht="15" customHeight="1" x14ac:dyDescent="0.25"/>
    <row r="2150" ht="15" customHeight="1" x14ac:dyDescent="0.25"/>
    <row r="2152" ht="15" customHeight="1" x14ac:dyDescent="0.25"/>
    <row r="2154" ht="15" customHeight="1" x14ac:dyDescent="0.25"/>
    <row r="2156" ht="15" customHeight="1" x14ac:dyDescent="0.25"/>
    <row r="2158" ht="15" customHeight="1" x14ac:dyDescent="0.25"/>
    <row r="2160" ht="15" customHeight="1" x14ac:dyDescent="0.25"/>
    <row r="2162" ht="15" customHeight="1" x14ac:dyDescent="0.25"/>
    <row r="2164" ht="15" customHeight="1" x14ac:dyDescent="0.25"/>
    <row r="2166" ht="15" customHeight="1" x14ac:dyDescent="0.25"/>
    <row r="2168" ht="15" customHeight="1" x14ac:dyDescent="0.25"/>
    <row r="2170" ht="15" customHeight="1" x14ac:dyDescent="0.25"/>
    <row r="2172" ht="15" customHeight="1" x14ac:dyDescent="0.25"/>
    <row r="2174" ht="15" customHeight="1" x14ac:dyDescent="0.25"/>
    <row r="2176" ht="15" customHeight="1" x14ac:dyDescent="0.25"/>
    <row r="2178" ht="15" customHeight="1" x14ac:dyDescent="0.25"/>
    <row r="2180" ht="15" customHeight="1" x14ac:dyDescent="0.25"/>
    <row r="2182" ht="15" customHeight="1" x14ac:dyDescent="0.25"/>
    <row r="2184" ht="15" customHeight="1" x14ac:dyDescent="0.25"/>
    <row r="2186" ht="15" customHeight="1" x14ac:dyDescent="0.25"/>
    <row r="2188" ht="15" customHeight="1" x14ac:dyDescent="0.25"/>
    <row r="2190" ht="15" customHeight="1" x14ac:dyDescent="0.25"/>
    <row r="2192" ht="15" customHeight="1" x14ac:dyDescent="0.25"/>
    <row r="2194" ht="15" customHeight="1" x14ac:dyDescent="0.25"/>
    <row r="2196" ht="15" customHeight="1" x14ac:dyDescent="0.25"/>
    <row r="2198" ht="15" customHeight="1" x14ac:dyDescent="0.25"/>
    <row r="2200" ht="15" customHeight="1" x14ac:dyDescent="0.25"/>
    <row r="2202" ht="15" customHeight="1" x14ac:dyDescent="0.25"/>
    <row r="2204" ht="15" customHeight="1" x14ac:dyDescent="0.25"/>
    <row r="2206" ht="15" customHeight="1" x14ac:dyDescent="0.25"/>
    <row r="2208" ht="15" customHeight="1" x14ac:dyDescent="0.25"/>
    <row r="2210" ht="15" customHeight="1" x14ac:dyDescent="0.25"/>
    <row r="2212" ht="15" customHeight="1" x14ac:dyDescent="0.25"/>
    <row r="2214" ht="15" customHeight="1" x14ac:dyDescent="0.25"/>
    <row r="2216" ht="15" customHeight="1" x14ac:dyDescent="0.25"/>
    <row r="2218" ht="15" customHeight="1" x14ac:dyDescent="0.25"/>
    <row r="2220" ht="15" customHeight="1" x14ac:dyDescent="0.25"/>
    <row r="2222" ht="15" customHeight="1" x14ac:dyDescent="0.25"/>
    <row r="2224" ht="15" customHeight="1" x14ac:dyDescent="0.25"/>
    <row r="2226" ht="15" customHeight="1" x14ac:dyDescent="0.25"/>
    <row r="2228" ht="15" customHeight="1" x14ac:dyDescent="0.25"/>
    <row r="2230" ht="15" customHeight="1" x14ac:dyDescent="0.25"/>
    <row r="2232" ht="15" customHeight="1" x14ac:dyDescent="0.25"/>
    <row r="2234" ht="15" customHeight="1" x14ac:dyDescent="0.25"/>
    <row r="2236" ht="15" customHeight="1" x14ac:dyDescent="0.25"/>
    <row r="2238" ht="15" customHeight="1" x14ac:dyDescent="0.25"/>
    <row r="2240" ht="15" customHeight="1" x14ac:dyDescent="0.25"/>
    <row r="2242" ht="15" customHeight="1" x14ac:dyDescent="0.25"/>
    <row r="2244" ht="15" customHeight="1" x14ac:dyDescent="0.25"/>
    <row r="2246" ht="15" customHeight="1" x14ac:dyDescent="0.25"/>
    <row r="2248" ht="15" customHeight="1" x14ac:dyDescent="0.25"/>
    <row r="2250" ht="15" customHeight="1" x14ac:dyDescent="0.25"/>
    <row r="2252" ht="15" customHeight="1" x14ac:dyDescent="0.25"/>
    <row r="2254" ht="15" customHeight="1" x14ac:dyDescent="0.25"/>
    <row r="2256" ht="15" customHeight="1" x14ac:dyDescent="0.25"/>
    <row r="2258" ht="15" customHeight="1" x14ac:dyDescent="0.25"/>
    <row r="2260" ht="15" customHeight="1" x14ac:dyDescent="0.25"/>
    <row r="2262" ht="15" customHeight="1" x14ac:dyDescent="0.25"/>
    <row r="2264" ht="15" customHeight="1" x14ac:dyDescent="0.25"/>
    <row r="2266" ht="15" customHeight="1" x14ac:dyDescent="0.25"/>
    <row r="2268" ht="15" customHeight="1" x14ac:dyDescent="0.25"/>
    <row r="2270" ht="15" customHeight="1" x14ac:dyDescent="0.25"/>
    <row r="2272" ht="15" customHeight="1" x14ac:dyDescent="0.25"/>
    <row r="2274" ht="15" customHeight="1" x14ac:dyDescent="0.25"/>
    <row r="2276" ht="15" customHeight="1" x14ac:dyDescent="0.25"/>
    <row r="2278" ht="15" customHeight="1" x14ac:dyDescent="0.25"/>
    <row r="2280" ht="15" customHeight="1" x14ac:dyDescent="0.25"/>
    <row r="2282" ht="15" customHeight="1" x14ac:dyDescent="0.25"/>
    <row r="2284" ht="15" customHeight="1" x14ac:dyDescent="0.25"/>
    <row r="2286" ht="15" customHeight="1" x14ac:dyDescent="0.25"/>
    <row r="2288" ht="15" customHeight="1" x14ac:dyDescent="0.25"/>
    <row r="2290" ht="15" customHeight="1" x14ac:dyDescent="0.25"/>
    <row r="2292" ht="15" customHeight="1" x14ac:dyDescent="0.25"/>
    <row r="2294" ht="15" customHeight="1" x14ac:dyDescent="0.25"/>
    <row r="2296" ht="15" customHeight="1" x14ac:dyDescent="0.25"/>
    <row r="2298" ht="15" customHeight="1" x14ac:dyDescent="0.25"/>
    <row r="2300" ht="15" customHeight="1" x14ac:dyDescent="0.25"/>
    <row r="2302" ht="15" customHeight="1" x14ac:dyDescent="0.25"/>
    <row r="2304" ht="15" customHeight="1" x14ac:dyDescent="0.25"/>
    <row r="2306" ht="15" customHeight="1" x14ac:dyDescent="0.25"/>
    <row r="2308" ht="15" customHeight="1" x14ac:dyDescent="0.25"/>
    <row r="2310" ht="15" customHeight="1" x14ac:dyDescent="0.25"/>
    <row r="2312" ht="15" customHeight="1" x14ac:dyDescent="0.25"/>
    <row r="2314" ht="15" customHeight="1" x14ac:dyDescent="0.25"/>
    <row r="2316" ht="15" customHeight="1" x14ac:dyDescent="0.25"/>
    <row r="2318" ht="15" customHeight="1" x14ac:dyDescent="0.25"/>
    <row r="2320" ht="15" customHeight="1" x14ac:dyDescent="0.25"/>
    <row r="2322" ht="15" customHeight="1" x14ac:dyDescent="0.25"/>
    <row r="2324" ht="15" customHeight="1" x14ac:dyDescent="0.25"/>
    <row r="2326" ht="15" customHeight="1" x14ac:dyDescent="0.25"/>
    <row r="2328" ht="15" customHeight="1" x14ac:dyDescent="0.25"/>
    <row r="2330" ht="15" customHeight="1" x14ac:dyDescent="0.25"/>
    <row r="2332" ht="15" customHeight="1" x14ac:dyDescent="0.25"/>
    <row r="2334" ht="15" customHeight="1" x14ac:dyDescent="0.25"/>
    <row r="2336" ht="15" customHeight="1" x14ac:dyDescent="0.25"/>
    <row r="2338" ht="15" customHeight="1" x14ac:dyDescent="0.25"/>
    <row r="2340" ht="15" customHeight="1" x14ac:dyDescent="0.25"/>
    <row r="2342" ht="15" customHeight="1" x14ac:dyDescent="0.25"/>
    <row r="2344" ht="15" customHeight="1" x14ac:dyDescent="0.25"/>
    <row r="2346" ht="15" customHeight="1" x14ac:dyDescent="0.25"/>
    <row r="2348" ht="15" customHeight="1" x14ac:dyDescent="0.25"/>
    <row r="2350" ht="15" customHeight="1" x14ac:dyDescent="0.25"/>
    <row r="2352" ht="15" customHeight="1" x14ac:dyDescent="0.25"/>
    <row r="2354" ht="15" customHeight="1" x14ac:dyDescent="0.25"/>
    <row r="2356" ht="15" customHeight="1" x14ac:dyDescent="0.25"/>
    <row r="2358" ht="15" customHeight="1" x14ac:dyDescent="0.25"/>
    <row r="2360" ht="15" customHeight="1" x14ac:dyDescent="0.25"/>
    <row r="2362" ht="15" customHeight="1" x14ac:dyDescent="0.25"/>
    <row r="2364" ht="15" customHeight="1" x14ac:dyDescent="0.25"/>
    <row r="2366" ht="15" customHeight="1" x14ac:dyDescent="0.25"/>
    <row r="2368" ht="15" customHeight="1" x14ac:dyDescent="0.25"/>
    <row r="2370" ht="15" customHeight="1" x14ac:dyDescent="0.25"/>
    <row r="2372" ht="15" customHeight="1" x14ac:dyDescent="0.25"/>
    <row r="2374" ht="15" customHeight="1" x14ac:dyDescent="0.25"/>
    <row r="2376" ht="15" customHeight="1" x14ac:dyDescent="0.25"/>
    <row r="2378" ht="15" customHeight="1" x14ac:dyDescent="0.25"/>
    <row r="2380" ht="15" customHeight="1" x14ac:dyDescent="0.25"/>
    <row r="2382" ht="15" customHeight="1" x14ac:dyDescent="0.25"/>
    <row r="2384" ht="15" customHeight="1" x14ac:dyDescent="0.25"/>
    <row r="2386" ht="15" customHeight="1" x14ac:dyDescent="0.25"/>
    <row r="2388" ht="15" customHeight="1" x14ac:dyDescent="0.25"/>
    <row r="2390" ht="15" customHeight="1" x14ac:dyDescent="0.25"/>
    <row r="2392" ht="15" customHeight="1" x14ac:dyDescent="0.25"/>
    <row r="2394" ht="15" customHeight="1" x14ac:dyDescent="0.25"/>
    <row r="2396" ht="15" customHeight="1" x14ac:dyDescent="0.25"/>
    <row r="2398" ht="15" customHeight="1" x14ac:dyDescent="0.25"/>
    <row r="2400" ht="15" customHeight="1" x14ac:dyDescent="0.25"/>
    <row r="2402" ht="15" customHeight="1" x14ac:dyDescent="0.25"/>
    <row r="2404" ht="15" customHeight="1" x14ac:dyDescent="0.25"/>
    <row r="2406" ht="15" customHeight="1" x14ac:dyDescent="0.25"/>
    <row r="2408" ht="15" customHeight="1" x14ac:dyDescent="0.25"/>
    <row r="2410" ht="15" customHeight="1" x14ac:dyDescent="0.25"/>
    <row r="2412" ht="15" customHeight="1" x14ac:dyDescent="0.25"/>
    <row r="2414" ht="15" customHeight="1" x14ac:dyDescent="0.25"/>
    <row r="2416" ht="15" customHeight="1" x14ac:dyDescent="0.25"/>
    <row r="2418" ht="15" customHeight="1" x14ac:dyDescent="0.25"/>
    <row r="2420" ht="15" customHeight="1" x14ac:dyDescent="0.25"/>
    <row r="2422" ht="15" customHeight="1" x14ac:dyDescent="0.25"/>
    <row r="2424" ht="15" customHeight="1" x14ac:dyDescent="0.25"/>
    <row r="2426" ht="15" customHeight="1" x14ac:dyDescent="0.25"/>
    <row r="2428" ht="15" customHeight="1" x14ac:dyDescent="0.25"/>
    <row r="2430" ht="15" customHeight="1" x14ac:dyDescent="0.25"/>
    <row r="2432" ht="15" customHeight="1" x14ac:dyDescent="0.25"/>
    <row r="2434" ht="15" customHeight="1" x14ac:dyDescent="0.25"/>
    <row r="2436" ht="15" customHeight="1" x14ac:dyDescent="0.25"/>
    <row r="2438" ht="15" customHeight="1" x14ac:dyDescent="0.25"/>
    <row r="2440" ht="15" customHeight="1" x14ac:dyDescent="0.25"/>
    <row r="2442" ht="15" customHeight="1" x14ac:dyDescent="0.25"/>
    <row r="2444" ht="15" customHeight="1" x14ac:dyDescent="0.25"/>
    <row r="2446" ht="15" customHeight="1" x14ac:dyDescent="0.25"/>
    <row r="2448" ht="15" customHeight="1" x14ac:dyDescent="0.25"/>
    <row r="2450" ht="15" customHeight="1" x14ac:dyDescent="0.25"/>
    <row r="2452" ht="15" customHeight="1" x14ac:dyDescent="0.25"/>
    <row r="2454" ht="15" customHeight="1" x14ac:dyDescent="0.25"/>
    <row r="2456" ht="15" customHeight="1" x14ac:dyDescent="0.25"/>
    <row r="2458" ht="15" customHeight="1" x14ac:dyDescent="0.25"/>
    <row r="2460" ht="15" customHeight="1" x14ac:dyDescent="0.25"/>
    <row r="2462" ht="15" customHeight="1" x14ac:dyDescent="0.25"/>
    <row r="2464" ht="15" customHeight="1" x14ac:dyDescent="0.25"/>
    <row r="2466" ht="15" customHeight="1" x14ac:dyDescent="0.25"/>
    <row r="2468" ht="15" customHeight="1" x14ac:dyDescent="0.25"/>
    <row r="2470" ht="15" customHeight="1" x14ac:dyDescent="0.25"/>
    <row r="2472" ht="15" customHeight="1" x14ac:dyDescent="0.25"/>
    <row r="2474" ht="15" customHeight="1" x14ac:dyDescent="0.25"/>
    <row r="2476" ht="15" customHeight="1" x14ac:dyDescent="0.25"/>
    <row r="2478" ht="15" customHeight="1" x14ac:dyDescent="0.25"/>
    <row r="2480" ht="15" customHeight="1" x14ac:dyDescent="0.25"/>
    <row r="2482" ht="15" customHeight="1" x14ac:dyDescent="0.25"/>
    <row r="2484" ht="15" customHeight="1" x14ac:dyDescent="0.25"/>
    <row r="2486" ht="15" customHeight="1" x14ac:dyDescent="0.25"/>
    <row r="2488" ht="15" customHeight="1" x14ac:dyDescent="0.25"/>
    <row r="2490" ht="15" customHeight="1" x14ac:dyDescent="0.25"/>
    <row r="2492" ht="15" customHeight="1" x14ac:dyDescent="0.25"/>
    <row r="2494" ht="15" customHeight="1" x14ac:dyDescent="0.25"/>
    <row r="2496" ht="15" customHeight="1" x14ac:dyDescent="0.25"/>
    <row r="2498" ht="15" customHeight="1" x14ac:dyDescent="0.25"/>
    <row r="2500" ht="15" customHeight="1" x14ac:dyDescent="0.25"/>
    <row r="2502" ht="15" customHeight="1" x14ac:dyDescent="0.25"/>
    <row r="2504" ht="15" customHeight="1" x14ac:dyDescent="0.25"/>
    <row r="2506" ht="15" customHeight="1" x14ac:dyDescent="0.25"/>
    <row r="2508" ht="15" customHeight="1" x14ac:dyDescent="0.25"/>
    <row r="2510" ht="15" customHeight="1" x14ac:dyDescent="0.25"/>
    <row r="2512" ht="15" customHeight="1" x14ac:dyDescent="0.25"/>
    <row r="2514" ht="15" customHeight="1" x14ac:dyDescent="0.25"/>
    <row r="2516" ht="15" customHeight="1" x14ac:dyDescent="0.25"/>
    <row r="2518" ht="15" customHeight="1" x14ac:dyDescent="0.25"/>
    <row r="2520" ht="15" customHeight="1" x14ac:dyDescent="0.25"/>
    <row r="2522" ht="15" customHeight="1" x14ac:dyDescent="0.25"/>
    <row r="2524" ht="15" customHeight="1" x14ac:dyDescent="0.25"/>
    <row r="2526" ht="15" customHeight="1" x14ac:dyDescent="0.25"/>
    <row r="2528" ht="15" customHeight="1" x14ac:dyDescent="0.25"/>
    <row r="2530" ht="15" customHeight="1" x14ac:dyDescent="0.25"/>
    <row r="2532" ht="15" customHeight="1" x14ac:dyDescent="0.25"/>
    <row r="2534" ht="15" customHeight="1" x14ac:dyDescent="0.25"/>
    <row r="2536" ht="15" customHeight="1" x14ac:dyDescent="0.25"/>
    <row r="2538" ht="15" customHeight="1" x14ac:dyDescent="0.25"/>
    <row r="2540" ht="15" customHeight="1" x14ac:dyDescent="0.25"/>
    <row r="2542" ht="15" customHeight="1" x14ac:dyDescent="0.25"/>
    <row r="2544" ht="15" customHeight="1" x14ac:dyDescent="0.25"/>
    <row r="2546" ht="15" customHeight="1" x14ac:dyDescent="0.25"/>
    <row r="2548" ht="15" customHeight="1" x14ac:dyDescent="0.25"/>
    <row r="2550" ht="15" customHeight="1" x14ac:dyDescent="0.25"/>
    <row r="2552" ht="15" customHeight="1" x14ac:dyDescent="0.25"/>
    <row r="2554" ht="15" customHeight="1" x14ac:dyDescent="0.25"/>
    <row r="2556" ht="15" customHeight="1" x14ac:dyDescent="0.25"/>
    <row r="2558" ht="15" customHeight="1" x14ac:dyDescent="0.25"/>
    <row r="2560" ht="15" customHeight="1" x14ac:dyDescent="0.25"/>
    <row r="2562" ht="15" customHeight="1" x14ac:dyDescent="0.25"/>
    <row r="2564" ht="15" customHeight="1" x14ac:dyDescent="0.25"/>
    <row r="2566" ht="15" customHeight="1" x14ac:dyDescent="0.25"/>
    <row r="2568" ht="15" customHeight="1" x14ac:dyDescent="0.25"/>
    <row r="2570" ht="15" customHeight="1" x14ac:dyDescent="0.25"/>
    <row r="2572" ht="15" customHeight="1" x14ac:dyDescent="0.25"/>
    <row r="2574" ht="15" customHeight="1" x14ac:dyDescent="0.25"/>
    <row r="2576" ht="15" customHeight="1" x14ac:dyDescent="0.25"/>
    <row r="2578" ht="15" customHeight="1" x14ac:dyDescent="0.25"/>
    <row r="2580" ht="15" customHeight="1" x14ac:dyDescent="0.25"/>
    <row r="2582" ht="15" customHeight="1" x14ac:dyDescent="0.25"/>
    <row r="2584" ht="15" customHeight="1" x14ac:dyDescent="0.25"/>
    <row r="2586" ht="15" customHeight="1" x14ac:dyDescent="0.25"/>
    <row r="2588" ht="15" customHeight="1" x14ac:dyDescent="0.25"/>
    <row r="2590" ht="15" customHeight="1" x14ac:dyDescent="0.25"/>
    <row r="2592" ht="15" customHeight="1" x14ac:dyDescent="0.25"/>
    <row r="2594" ht="15" customHeight="1" x14ac:dyDescent="0.25"/>
    <row r="2596" ht="15" customHeight="1" x14ac:dyDescent="0.25"/>
    <row r="2598" ht="15" customHeight="1" x14ac:dyDescent="0.25"/>
    <row r="2600" ht="15" customHeight="1" x14ac:dyDescent="0.25"/>
    <row r="2602" ht="15" customHeight="1" x14ac:dyDescent="0.25"/>
    <row r="2604" ht="15" customHeight="1" x14ac:dyDescent="0.25"/>
    <row r="2606" ht="15" customHeight="1" x14ac:dyDescent="0.25"/>
    <row r="2608" ht="15" customHeight="1" x14ac:dyDescent="0.25"/>
    <row r="2610" ht="15" customHeight="1" x14ac:dyDescent="0.25"/>
    <row r="2612" ht="15" customHeight="1" x14ac:dyDescent="0.25"/>
    <row r="2614" ht="15" customHeight="1" x14ac:dyDescent="0.25"/>
    <row r="2616" ht="15" customHeight="1" x14ac:dyDescent="0.25"/>
    <row r="2618" ht="15" customHeight="1" x14ac:dyDescent="0.25"/>
    <row r="2620" ht="15" customHeight="1" x14ac:dyDescent="0.25"/>
    <row r="2622" ht="15" customHeight="1" x14ac:dyDescent="0.25"/>
    <row r="2624" ht="15" customHeight="1" x14ac:dyDescent="0.25"/>
    <row r="2626" ht="15" customHeight="1" x14ac:dyDescent="0.25"/>
    <row r="2628" ht="15" customHeight="1" x14ac:dyDescent="0.25"/>
    <row r="2630" ht="15" customHeight="1" x14ac:dyDescent="0.25"/>
    <row r="2632" ht="15" customHeight="1" x14ac:dyDescent="0.25"/>
    <row r="2634" ht="15" customHeight="1" x14ac:dyDescent="0.25"/>
    <row r="2636" ht="15" customHeight="1" x14ac:dyDescent="0.25"/>
    <row r="2638" ht="15" customHeight="1" x14ac:dyDescent="0.25"/>
    <row r="2640" ht="15" customHeight="1" x14ac:dyDescent="0.25"/>
    <row r="2642" ht="15" customHeight="1" x14ac:dyDescent="0.25"/>
    <row r="2644" ht="15" customHeight="1" x14ac:dyDescent="0.25"/>
    <row r="2646" ht="15" customHeight="1" x14ac:dyDescent="0.25"/>
    <row r="2648" ht="15" customHeight="1" x14ac:dyDescent="0.25"/>
    <row r="2650" ht="15" customHeight="1" x14ac:dyDescent="0.25"/>
    <row r="2652" ht="15" customHeight="1" x14ac:dyDescent="0.25"/>
    <row r="2654" ht="15" customHeight="1" x14ac:dyDescent="0.25"/>
    <row r="2656" ht="15" customHeight="1" x14ac:dyDescent="0.25"/>
    <row r="2658" ht="15" customHeight="1" x14ac:dyDescent="0.25"/>
    <row r="2660" ht="15" customHeight="1" x14ac:dyDescent="0.25"/>
    <row r="2662" ht="15" customHeight="1" x14ac:dyDescent="0.25"/>
    <row r="2664" ht="15" customHeight="1" x14ac:dyDescent="0.25"/>
    <row r="2666" ht="15" customHeight="1" x14ac:dyDescent="0.25"/>
    <row r="2668" ht="15" customHeight="1" x14ac:dyDescent="0.25"/>
    <row r="2670" ht="15" customHeight="1" x14ac:dyDescent="0.25"/>
    <row r="2672" ht="15" customHeight="1" x14ac:dyDescent="0.25"/>
    <row r="2674" ht="15" customHeight="1" x14ac:dyDescent="0.25"/>
    <row r="2676" ht="15" customHeight="1" x14ac:dyDescent="0.25"/>
    <row r="2678" ht="15" customHeight="1" x14ac:dyDescent="0.25"/>
    <row r="2680" ht="15" customHeight="1" x14ac:dyDescent="0.25"/>
    <row r="2682" ht="15" customHeight="1" x14ac:dyDescent="0.25"/>
    <row r="2684" ht="15" customHeight="1" x14ac:dyDescent="0.25"/>
    <row r="2686" ht="15" customHeight="1" x14ac:dyDescent="0.25"/>
    <row r="2688" ht="15" customHeight="1" x14ac:dyDescent="0.25"/>
    <row r="2690" ht="15" customHeight="1" x14ac:dyDescent="0.25"/>
    <row r="2692" ht="15" customHeight="1" x14ac:dyDescent="0.25"/>
    <row r="2694" ht="15" customHeight="1" x14ac:dyDescent="0.25"/>
    <row r="2696" ht="15" customHeight="1" x14ac:dyDescent="0.25"/>
    <row r="2698" ht="15" customHeight="1" x14ac:dyDescent="0.25"/>
    <row r="2700" ht="15" customHeight="1" x14ac:dyDescent="0.25"/>
    <row r="2702" ht="15" customHeight="1" x14ac:dyDescent="0.25"/>
    <row r="2704" ht="15" customHeight="1" x14ac:dyDescent="0.25"/>
    <row r="2706" ht="15" customHeight="1" x14ac:dyDescent="0.25"/>
    <row r="2708" ht="15" customHeight="1" x14ac:dyDescent="0.25"/>
    <row r="2710" ht="15" customHeight="1" x14ac:dyDescent="0.25"/>
    <row r="2712" ht="15" customHeight="1" x14ac:dyDescent="0.25"/>
    <row r="2714" ht="15" customHeight="1" x14ac:dyDescent="0.25"/>
    <row r="2716" ht="15" customHeight="1" x14ac:dyDescent="0.25"/>
    <row r="2718" ht="15" customHeight="1" x14ac:dyDescent="0.25"/>
    <row r="2720" ht="15" customHeight="1" x14ac:dyDescent="0.25"/>
    <row r="2722" ht="15" customHeight="1" x14ac:dyDescent="0.25"/>
    <row r="2724" ht="15" customHeight="1" x14ac:dyDescent="0.25"/>
    <row r="2726" ht="15" customHeight="1" x14ac:dyDescent="0.25"/>
    <row r="2728" ht="15" customHeight="1" x14ac:dyDescent="0.25"/>
    <row r="2730" ht="15" customHeight="1" x14ac:dyDescent="0.25"/>
    <row r="2732" ht="15" customHeight="1" x14ac:dyDescent="0.25"/>
    <row r="2734" ht="15" customHeight="1" x14ac:dyDescent="0.25"/>
    <row r="2736" ht="15" customHeight="1" x14ac:dyDescent="0.25"/>
    <row r="2738" ht="15" customHeight="1" x14ac:dyDescent="0.25"/>
    <row r="2740" ht="15" customHeight="1" x14ac:dyDescent="0.25"/>
    <row r="2742" ht="15" customHeight="1" x14ac:dyDescent="0.25"/>
    <row r="2744" ht="15" customHeight="1" x14ac:dyDescent="0.25"/>
    <row r="2746" ht="15" customHeight="1" x14ac:dyDescent="0.25"/>
    <row r="2748" ht="15" customHeight="1" x14ac:dyDescent="0.25"/>
    <row r="2750" ht="15" customHeight="1" x14ac:dyDescent="0.25"/>
    <row r="2752" ht="15" customHeight="1" x14ac:dyDescent="0.25"/>
    <row r="2754" ht="15" customHeight="1" x14ac:dyDescent="0.25"/>
    <row r="2756" ht="15" customHeight="1" x14ac:dyDescent="0.25"/>
    <row r="2758" ht="15" customHeight="1" x14ac:dyDescent="0.25"/>
    <row r="2760" ht="15" customHeight="1" x14ac:dyDescent="0.25"/>
    <row r="2762" ht="15" customHeight="1" x14ac:dyDescent="0.25"/>
    <row r="2764" ht="15" customHeight="1" x14ac:dyDescent="0.25"/>
    <row r="2766" ht="15" customHeight="1" x14ac:dyDescent="0.25"/>
    <row r="2768" ht="15" customHeight="1" x14ac:dyDescent="0.25"/>
    <row r="2770" ht="15" customHeight="1" x14ac:dyDescent="0.25"/>
    <row r="2772" ht="15" customHeight="1" x14ac:dyDescent="0.25"/>
    <row r="2774" ht="15" customHeight="1" x14ac:dyDescent="0.25"/>
    <row r="2776" ht="15" customHeight="1" x14ac:dyDescent="0.25"/>
    <row r="2778" ht="15" customHeight="1" x14ac:dyDescent="0.25"/>
    <row r="2780" ht="15" customHeight="1" x14ac:dyDescent="0.25"/>
    <row r="2782" ht="15" customHeight="1" x14ac:dyDescent="0.25"/>
    <row r="2784" ht="15" customHeight="1" x14ac:dyDescent="0.25"/>
    <row r="2786" ht="15" customHeight="1" x14ac:dyDescent="0.25"/>
    <row r="2788" ht="15" customHeight="1" x14ac:dyDescent="0.25"/>
    <row r="2790" ht="15" customHeight="1" x14ac:dyDescent="0.25"/>
    <row r="2792" ht="15" customHeight="1" x14ac:dyDescent="0.25"/>
    <row r="2794" ht="15" customHeight="1" x14ac:dyDescent="0.25"/>
    <row r="2796" ht="15" customHeight="1" x14ac:dyDescent="0.25"/>
    <row r="2798" ht="15" customHeight="1" x14ac:dyDescent="0.25"/>
    <row r="2800" ht="15" customHeight="1" x14ac:dyDescent="0.25"/>
    <row r="2802" ht="15" customHeight="1" x14ac:dyDescent="0.25"/>
    <row r="2804" ht="15" customHeight="1" x14ac:dyDescent="0.25"/>
    <row r="2806" ht="15" customHeight="1" x14ac:dyDescent="0.25"/>
    <row r="2808" ht="15" customHeight="1" x14ac:dyDescent="0.25"/>
    <row r="2810" ht="15" customHeight="1" x14ac:dyDescent="0.25"/>
    <row r="2812" ht="15" customHeight="1" x14ac:dyDescent="0.25"/>
    <row r="2814" ht="15" customHeight="1" x14ac:dyDescent="0.25"/>
    <row r="2816" ht="15" customHeight="1" x14ac:dyDescent="0.25"/>
    <row r="2818" ht="15" customHeight="1" x14ac:dyDescent="0.25"/>
    <row r="2820" ht="15" customHeight="1" x14ac:dyDescent="0.25"/>
    <row r="2822" ht="15" customHeight="1" x14ac:dyDescent="0.25"/>
    <row r="2824" ht="15" customHeight="1" x14ac:dyDescent="0.25"/>
    <row r="2826" ht="15" customHeight="1" x14ac:dyDescent="0.25"/>
    <row r="2828" ht="15" customHeight="1" x14ac:dyDescent="0.25"/>
    <row r="2830" ht="15" customHeight="1" x14ac:dyDescent="0.25"/>
    <row r="2832" ht="15" customHeight="1" x14ac:dyDescent="0.25"/>
    <row r="2834" ht="15" customHeight="1" x14ac:dyDescent="0.25"/>
    <row r="2836" ht="15" customHeight="1" x14ac:dyDescent="0.25"/>
    <row r="2838" ht="15" customHeight="1" x14ac:dyDescent="0.25"/>
    <row r="2840" ht="15" customHeight="1" x14ac:dyDescent="0.25"/>
    <row r="2842" ht="15" customHeight="1" x14ac:dyDescent="0.25"/>
    <row r="2844" ht="15" customHeight="1" x14ac:dyDescent="0.25"/>
    <row r="2846" ht="15" customHeight="1" x14ac:dyDescent="0.25"/>
    <row r="2848" ht="15" customHeight="1" x14ac:dyDescent="0.25"/>
    <row r="2850" ht="15" customHeight="1" x14ac:dyDescent="0.25"/>
    <row r="2852" ht="15" customHeight="1" x14ac:dyDescent="0.25"/>
    <row r="2854" ht="15" customHeight="1" x14ac:dyDescent="0.25"/>
    <row r="2856" ht="15" customHeight="1" x14ac:dyDescent="0.25"/>
    <row r="2858" ht="15" customHeight="1" x14ac:dyDescent="0.25"/>
    <row r="2860" ht="15" customHeight="1" x14ac:dyDescent="0.25"/>
    <row r="2862" ht="15" customHeight="1" x14ac:dyDescent="0.25"/>
    <row r="2864" ht="15" customHeight="1" x14ac:dyDescent="0.25"/>
    <row r="2866" ht="15" customHeight="1" x14ac:dyDescent="0.25"/>
    <row r="2868" ht="15" customHeight="1" x14ac:dyDescent="0.25"/>
    <row r="2870" ht="15" customHeight="1" x14ac:dyDescent="0.25"/>
    <row r="2872" ht="15" customHeight="1" x14ac:dyDescent="0.25"/>
    <row r="2874" ht="15" customHeight="1" x14ac:dyDescent="0.25"/>
    <row r="2876" ht="15" customHeight="1" x14ac:dyDescent="0.25"/>
    <row r="2878" ht="15" customHeight="1" x14ac:dyDescent="0.25"/>
    <row r="2880" ht="15" customHeight="1" x14ac:dyDescent="0.25"/>
    <row r="2882" ht="15" customHeight="1" x14ac:dyDescent="0.25"/>
    <row r="2884" ht="15" customHeight="1" x14ac:dyDescent="0.25"/>
    <row r="2886" ht="15" customHeight="1" x14ac:dyDescent="0.25"/>
    <row r="2888" ht="15" customHeight="1" x14ac:dyDescent="0.25"/>
    <row r="2890" ht="15" customHeight="1" x14ac:dyDescent="0.25"/>
    <row r="2892" ht="15" customHeight="1" x14ac:dyDescent="0.25"/>
    <row r="2894" ht="15" customHeight="1" x14ac:dyDescent="0.25"/>
    <row r="2896" ht="15" customHeight="1" x14ac:dyDescent="0.25"/>
    <row r="2898" ht="15" customHeight="1" x14ac:dyDescent="0.25"/>
    <row r="2900" ht="15" customHeight="1" x14ac:dyDescent="0.25"/>
    <row r="2902" ht="15" customHeight="1" x14ac:dyDescent="0.25"/>
    <row r="2904" ht="15" customHeight="1" x14ac:dyDescent="0.25"/>
    <row r="2906" ht="15" customHeight="1" x14ac:dyDescent="0.25"/>
    <row r="2908" ht="15" customHeight="1" x14ac:dyDescent="0.25"/>
    <row r="2910" ht="15" customHeight="1" x14ac:dyDescent="0.25"/>
    <row r="2912" ht="15" customHeight="1" x14ac:dyDescent="0.25"/>
    <row r="2914" ht="15" customHeight="1" x14ac:dyDescent="0.25"/>
    <row r="2916" ht="15" customHeight="1" x14ac:dyDescent="0.25"/>
    <row r="2918" ht="15" customHeight="1" x14ac:dyDescent="0.25"/>
    <row r="2920" ht="15" customHeight="1" x14ac:dyDescent="0.25"/>
    <row r="2922" ht="15" customHeight="1" x14ac:dyDescent="0.25"/>
    <row r="2924" ht="15" customHeight="1" x14ac:dyDescent="0.25"/>
    <row r="2926" ht="15" customHeight="1" x14ac:dyDescent="0.25"/>
    <row r="2928" ht="15" customHeight="1" x14ac:dyDescent="0.25"/>
    <row r="2930" ht="15" customHeight="1" x14ac:dyDescent="0.25"/>
    <row r="2932" ht="15" customHeight="1" x14ac:dyDescent="0.25"/>
    <row r="2934" ht="15" customHeight="1" x14ac:dyDescent="0.25"/>
    <row r="2936" ht="15" customHeight="1" x14ac:dyDescent="0.25"/>
    <row r="2938" ht="15" customHeight="1" x14ac:dyDescent="0.25"/>
    <row r="2940" ht="15" customHeight="1" x14ac:dyDescent="0.25"/>
    <row r="2942" ht="15" customHeight="1" x14ac:dyDescent="0.25"/>
    <row r="2944" ht="15" customHeight="1" x14ac:dyDescent="0.25"/>
    <row r="2946" ht="15" customHeight="1" x14ac:dyDescent="0.25"/>
    <row r="2948" ht="15" customHeight="1" x14ac:dyDescent="0.25"/>
    <row r="2950" ht="15" customHeight="1" x14ac:dyDescent="0.25"/>
    <row r="2952" ht="15" customHeight="1" x14ac:dyDescent="0.25"/>
    <row r="2954" ht="15" customHeight="1" x14ac:dyDescent="0.25"/>
    <row r="2956" ht="15" customHeight="1" x14ac:dyDescent="0.25"/>
    <row r="2958" ht="15" customHeight="1" x14ac:dyDescent="0.25"/>
    <row r="2960" ht="15" customHeight="1" x14ac:dyDescent="0.25"/>
    <row r="2962" ht="15" customHeight="1" x14ac:dyDescent="0.25"/>
    <row r="2964" ht="15" customHeight="1" x14ac:dyDescent="0.25"/>
    <row r="2966" ht="15" customHeight="1" x14ac:dyDescent="0.25"/>
    <row r="2968" ht="15" customHeight="1" x14ac:dyDescent="0.25"/>
    <row r="2970" ht="15" customHeight="1" x14ac:dyDescent="0.25"/>
    <row r="2972" ht="15" customHeight="1" x14ac:dyDescent="0.25"/>
    <row r="2974" ht="15" customHeight="1" x14ac:dyDescent="0.25"/>
    <row r="2976" ht="15" customHeight="1" x14ac:dyDescent="0.25"/>
    <row r="2978" ht="15" customHeight="1" x14ac:dyDescent="0.25"/>
    <row r="2980" ht="15" customHeight="1" x14ac:dyDescent="0.25"/>
    <row r="2982" ht="15" customHeight="1" x14ac:dyDescent="0.25"/>
    <row r="2984" ht="15" customHeight="1" x14ac:dyDescent="0.25"/>
    <row r="2986" ht="15" customHeight="1" x14ac:dyDescent="0.25"/>
    <row r="2988" ht="15" customHeight="1" x14ac:dyDescent="0.25"/>
    <row r="2990" ht="15" customHeight="1" x14ac:dyDescent="0.25"/>
    <row r="2992" ht="15" customHeight="1" x14ac:dyDescent="0.25"/>
    <row r="2994" ht="15" customHeight="1" x14ac:dyDescent="0.25"/>
    <row r="2996" ht="15" customHeight="1" x14ac:dyDescent="0.25"/>
    <row r="2998" ht="15" customHeight="1" x14ac:dyDescent="0.25"/>
    <row r="3000" ht="15" customHeight="1" x14ac:dyDescent="0.25"/>
    <row r="3002" ht="15" customHeight="1" x14ac:dyDescent="0.25"/>
    <row r="3004" ht="15" customHeight="1" x14ac:dyDescent="0.25"/>
    <row r="3006" ht="15" customHeight="1" x14ac:dyDescent="0.25"/>
    <row r="3008" ht="15" customHeight="1" x14ac:dyDescent="0.25"/>
    <row r="3010" ht="15" customHeight="1" x14ac:dyDescent="0.25"/>
    <row r="3012" ht="15" customHeight="1" x14ac:dyDescent="0.25"/>
    <row r="3014" ht="15" customHeight="1" x14ac:dyDescent="0.25"/>
    <row r="3016" ht="15" customHeight="1" x14ac:dyDescent="0.25"/>
    <row r="3018" ht="15" customHeight="1" x14ac:dyDescent="0.25"/>
    <row r="3020" ht="15" customHeight="1" x14ac:dyDescent="0.25"/>
    <row r="3022" ht="15" customHeight="1" x14ac:dyDescent="0.25"/>
    <row r="3024" ht="15" customHeight="1" x14ac:dyDescent="0.25"/>
    <row r="3026" ht="15" customHeight="1" x14ac:dyDescent="0.25"/>
    <row r="3028" ht="15" customHeight="1" x14ac:dyDescent="0.25"/>
    <row r="3030" ht="15" customHeight="1" x14ac:dyDescent="0.25"/>
    <row r="3032" ht="15" customHeight="1" x14ac:dyDescent="0.25"/>
    <row r="3034" ht="15" customHeight="1" x14ac:dyDescent="0.25"/>
    <row r="3036" ht="15" customHeight="1" x14ac:dyDescent="0.25"/>
    <row r="3038" ht="15" customHeight="1" x14ac:dyDescent="0.25"/>
    <row r="3040" ht="15" customHeight="1" x14ac:dyDescent="0.25"/>
    <row r="3042" ht="15" customHeight="1" x14ac:dyDescent="0.25"/>
    <row r="3044" ht="15" customHeight="1" x14ac:dyDescent="0.25"/>
    <row r="3046" ht="15" customHeight="1" x14ac:dyDescent="0.25"/>
    <row r="3048" ht="15" customHeight="1" x14ac:dyDescent="0.25"/>
    <row r="3050" ht="15" customHeight="1" x14ac:dyDescent="0.25"/>
    <row r="3052" ht="15" customHeight="1" x14ac:dyDescent="0.25"/>
    <row r="3054" ht="15" customHeight="1" x14ac:dyDescent="0.25"/>
    <row r="3056" ht="15" customHeight="1" x14ac:dyDescent="0.25"/>
    <row r="3058" ht="15" customHeight="1" x14ac:dyDescent="0.25"/>
    <row r="3060" ht="15" customHeight="1" x14ac:dyDescent="0.25"/>
    <row r="3062" ht="15" customHeight="1" x14ac:dyDescent="0.25"/>
    <row r="3064" ht="15" customHeight="1" x14ac:dyDescent="0.25"/>
    <row r="3066" ht="15" customHeight="1" x14ac:dyDescent="0.25"/>
    <row r="3068" ht="15" customHeight="1" x14ac:dyDescent="0.25"/>
    <row r="3070" ht="15" customHeight="1" x14ac:dyDescent="0.25"/>
    <row r="3072" ht="15" customHeight="1" x14ac:dyDescent="0.25"/>
    <row r="3074" ht="15" customHeight="1" x14ac:dyDescent="0.25"/>
    <row r="3076" ht="15" customHeight="1" x14ac:dyDescent="0.25"/>
    <row r="3078" ht="15" customHeight="1" x14ac:dyDescent="0.25"/>
    <row r="3080" ht="15" customHeight="1" x14ac:dyDescent="0.25"/>
    <row r="3082" ht="15" customHeight="1" x14ac:dyDescent="0.25"/>
    <row r="3084" ht="15" customHeight="1" x14ac:dyDescent="0.25"/>
    <row r="3086" ht="15" customHeight="1" x14ac:dyDescent="0.25"/>
    <row r="3088" ht="15" customHeight="1" x14ac:dyDescent="0.25"/>
    <row r="3090" ht="15" customHeight="1" x14ac:dyDescent="0.25"/>
    <row r="3092" ht="15" customHeight="1" x14ac:dyDescent="0.25"/>
    <row r="3094" ht="15" customHeight="1" x14ac:dyDescent="0.25"/>
    <row r="3096" ht="15" customHeight="1" x14ac:dyDescent="0.25"/>
    <row r="3098" ht="15" customHeight="1" x14ac:dyDescent="0.25"/>
    <row r="3100" ht="15" customHeight="1" x14ac:dyDescent="0.25"/>
    <row r="3102" ht="15" customHeight="1" x14ac:dyDescent="0.25"/>
    <row r="3104" ht="15" customHeight="1" x14ac:dyDescent="0.25"/>
    <row r="3106" ht="15" customHeight="1" x14ac:dyDescent="0.25"/>
    <row r="3108" ht="15" customHeight="1" x14ac:dyDescent="0.25"/>
    <row r="3110" ht="15" customHeight="1" x14ac:dyDescent="0.25"/>
    <row r="3112" ht="15" customHeight="1" x14ac:dyDescent="0.25"/>
    <row r="3114" ht="15" customHeight="1" x14ac:dyDescent="0.25"/>
    <row r="3116" ht="15" customHeight="1" x14ac:dyDescent="0.25"/>
    <row r="3118" ht="15" customHeight="1" x14ac:dyDescent="0.25"/>
    <row r="3120" ht="15" customHeight="1" x14ac:dyDescent="0.25"/>
    <row r="3122" ht="15" customHeight="1" x14ac:dyDescent="0.25"/>
    <row r="3124" ht="15" customHeight="1" x14ac:dyDescent="0.25"/>
    <row r="3126" ht="15" customHeight="1" x14ac:dyDescent="0.25"/>
    <row r="3128" ht="15" customHeight="1" x14ac:dyDescent="0.25"/>
    <row r="3130" ht="15" customHeight="1" x14ac:dyDescent="0.25"/>
    <row r="3132" ht="15" customHeight="1" x14ac:dyDescent="0.25"/>
    <row r="3134" ht="15" customHeight="1" x14ac:dyDescent="0.25"/>
    <row r="3136" ht="15" customHeight="1" x14ac:dyDescent="0.25"/>
    <row r="3138" ht="15" customHeight="1" x14ac:dyDescent="0.25"/>
    <row r="3140" ht="15" customHeight="1" x14ac:dyDescent="0.25"/>
    <row r="3142" ht="15" customHeight="1" x14ac:dyDescent="0.25"/>
    <row r="3144" ht="15" customHeight="1" x14ac:dyDescent="0.25"/>
    <row r="3146" ht="15" customHeight="1" x14ac:dyDescent="0.25"/>
    <row r="3148" ht="15" customHeight="1" x14ac:dyDescent="0.25"/>
    <row r="3150" ht="15" customHeight="1" x14ac:dyDescent="0.25"/>
    <row r="3152" ht="15" customHeight="1" x14ac:dyDescent="0.25"/>
    <row r="3154" ht="15" customHeight="1" x14ac:dyDescent="0.25"/>
    <row r="3156" ht="15" customHeight="1" x14ac:dyDescent="0.25"/>
    <row r="3158" ht="15" customHeight="1" x14ac:dyDescent="0.25"/>
    <row r="3160" ht="15" customHeight="1" x14ac:dyDescent="0.25"/>
    <row r="3162" ht="15" customHeight="1" x14ac:dyDescent="0.25"/>
    <row r="3164" ht="15" customHeight="1" x14ac:dyDescent="0.25"/>
    <row r="3166" ht="15" customHeight="1" x14ac:dyDescent="0.25"/>
    <row r="3168" ht="15" customHeight="1" x14ac:dyDescent="0.25"/>
    <row r="3170" ht="15" customHeight="1" x14ac:dyDescent="0.25"/>
    <row r="3172" ht="15" customHeight="1" x14ac:dyDescent="0.25"/>
    <row r="3174" ht="15" customHeight="1" x14ac:dyDescent="0.25"/>
    <row r="3176" ht="15" customHeight="1" x14ac:dyDescent="0.25"/>
    <row r="3178" ht="15" customHeight="1" x14ac:dyDescent="0.25"/>
    <row r="3180" ht="15" customHeight="1" x14ac:dyDescent="0.25"/>
    <row r="3182" ht="15" customHeight="1" x14ac:dyDescent="0.25"/>
    <row r="3184" ht="15" customHeight="1" x14ac:dyDescent="0.25"/>
    <row r="3186" ht="15" customHeight="1" x14ac:dyDescent="0.25"/>
    <row r="3188" ht="15" customHeight="1" x14ac:dyDescent="0.25"/>
    <row r="3190" ht="15" customHeight="1" x14ac:dyDescent="0.25"/>
    <row r="3192" ht="15" customHeight="1" x14ac:dyDescent="0.25"/>
    <row r="3194" ht="15" customHeight="1" x14ac:dyDescent="0.25"/>
    <row r="3196" ht="15" customHeight="1" x14ac:dyDescent="0.25"/>
    <row r="3198" ht="15" customHeight="1" x14ac:dyDescent="0.25"/>
    <row r="3200" ht="15" customHeight="1" x14ac:dyDescent="0.25"/>
    <row r="3202" ht="15" customHeight="1" x14ac:dyDescent="0.25"/>
    <row r="3204" ht="15" customHeight="1" x14ac:dyDescent="0.25"/>
    <row r="3206" ht="15" customHeight="1" x14ac:dyDescent="0.25"/>
    <row r="3208" ht="15" customHeight="1" x14ac:dyDescent="0.25"/>
    <row r="3210" ht="15" customHeight="1" x14ac:dyDescent="0.25"/>
    <row r="3212" ht="15" customHeight="1" x14ac:dyDescent="0.25"/>
    <row r="3214" ht="15" customHeight="1" x14ac:dyDescent="0.25"/>
    <row r="3216" ht="15" customHeight="1" x14ac:dyDescent="0.25"/>
    <row r="3218" ht="15" customHeight="1" x14ac:dyDescent="0.25"/>
    <row r="3220" ht="15" customHeight="1" x14ac:dyDescent="0.25"/>
    <row r="3222" ht="15" customHeight="1" x14ac:dyDescent="0.25"/>
    <row r="3224" ht="15" customHeight="1" x14ac:dyDescent="0.25"/>
    <row r="3226" ht="15" customHeight="1" x14ac:dyDescent="0.25"/>
    <row r="3228" ht="15" customHeight="1" x14ac:dyDescent="0.25"/>
    <row r="3230" ht="15" customHeight="1" x14ac:dyDescent="0.25"/>
    <row r="3232" ht="15" customHeight="1" x14ac:dyDescent="0.25"/>
    <row r="3234" ht="15" customHeight="1" x14ac:dyDescent="0.25"/>
    <row r="3236" ht="15" customHeight="1" x14ac:dyDescent="0.25"/>
    <row r="3238" ht="15" customHeight="1" x14ac:dyDescent="0.25"/>
    <row r="3240" ht="15" customHeight="1" x14ac:dyDescent="0.25"/>
    <row r="3242" ht="15" customHeight="1" x14ac:dyDescent="0.25"/>
    <row r="3244" ht="15" customHeight="1" x14ac:dyDescent="0.25"/>
    <row r="3246" ht="15" customHeight="1" x14ac:dyDescent="0.25"/>
    <row r="3248" ht="15" customHeight="1" x14ac:dyDescent="0.25"/>
    <row r="3250" ht="15" customHeight="1" x14ac:dyDescent="0.25"/>
    <row r="3252" ht="15" customHeight="1" x14ac:dyDescent="0.25"/>
    <row r="3254" ht="15" customHeight="1" x14ac:dyDescent="0.25"/>
    <row r="3256" ht="15" customHeight="1" x14ac:dyDescent="0.25"/>
    <row r="3258" ht="15" customHeight="1" x14ac:dyDescent="0.25"/>
    <row r="3260" ht="15" customHeight="1" x14ac:dyDescent="0.25"/>
    <row r="3262" ht="15" customHeight="1" x14ac:dyDescent="0.25"/>
    <row r="3264" ht="15" customHeight="1" x14ac:dyDescent="0.25"/>
    <row r="3266" ht="15" customHeight="1" x14ac:dyDescent="0.25"/>
    <row r="3268" ht="15" customHeight="1" x14ac:dyDescent="0.25"/>
    <row r="3270" ht="15" customHeight="1" x14ac:dyDescent="0.25"/>
    <row r="3272" ht="15" customHeight="1" x14ac:dyDescent="0.25"/>
    <row r="3274" ht="15" customHeight="1" x14ac:dyDescent="0.25"/>
    <row r="3276" ht="15" customHeight="1" x14ac:dyDescent="0.25"/>
    <row r="3278" ht="15" customHeight="1" x14ac:dyDescent="0.25"/>
    <row r="3280" ht="15" customHeight="1" x14ac:dyDescent="0.25"/>
    <row r="3282" ht="15" customHeight="1" x14ac:dyDescent="0.25"/>
    <row r="3284" ht="15" customHeight="1" x14ac:dyDescent="0.25"/>
    <row r="3286" ht="15" customHeight="1" x14ac:dyDescent="0.25"/>
    <row r="3288" ht="15" customHeight="1" x14ac:dyDescent="0.25"/>
    <row r="3290" ht="15" customHeight="1" x14ac:dyDescent="0.25"/>
    <row r="3292" ht="15" customHeight="1" x14ac:dyDescent="0.25"/>
    <row r="3294" ht="15" customHeight="1" x14ac:dyDescent="0.25"/>
    <row r="3296" ht="15" customHeight="1" x14ac:dyDescent="0.25"/>
    <row r="3298" ht="15" customHeight="1" x14ac:dyDescent="0.25"/>
    <row r="3300" ht="15" customHeight="1" x14ac:dyDescent="0.25"/>
    <row r="3302" ht="15" customHeight="1" x14ac:dyDescent="0.25"/>
    <row r="3304" ht="15" customHeight="1" x14ac:dyDescent="0.25"/>
    <row r="3306" ht="15" customHeight="1" x14ac:dyDescent="0.25"/>
    <row r="3308" ht="15" customHeight="1" x14ac:dyDescent="0.25"/>
    <row r="3310" ht="15" customHeight="1" x14ac:dyDescent="0.25"/>
    <row r="3312" ht="15" customHeight="1" x14ac:dyDescent="0.25"/>
    <row r="3314" ht="15" customHeight="1" x14ac:dyDescent="0.25"/>
    <row r="3316" ht="15" customHeight="1" x14ac:dyDescent="0.25"/>
    <row r="3318" ht="15" customHeight="1" x14ac:dyDescent="0.25"/>
    <row r="3320" ht="15" customHeight="1" x14ac:dyDescent="0.25"/>
    <row r="3322" ht="15" customHeight="1" x14ac:dyDescent="0.25"/>
    <row r="3324" ht="15" customHeight="1" x14ac:dyDescent="0.25"/>
    <row r="3326" ht="15" customHeight="1" x14ac:dyDescent="0.25"/>
    <row r="3328" ht="15" customHeight="1" x14ac:dyDescent="0.25"/>
    <row r="3330" ht="15" customHeight="1" x14ac:dyDescent="0.25"/>
    <row r="3332" ht="15" customHeight="1" x14ac:dyDescent="0.25"/>
    <row r="3334" ht="15" customHeight="1" x14ac:dyDescent="0.25"/>
    <row r="3336" ht="15" customHeight="1" x14ac:dyDescent="0.25"/>
    <row r="3338" ht="15" customHeight="1" x14ac:dyDescent="0.25"/>
    <row r="3340" ht="15" customHeight="1" x14ac:dyDescent="0.25"/>
    <row r="3342" ht="15" customHeight="1" x14ac:dyDescent="0.25"/>
    <row r="3344" ht="15" customHeight="1" x14ac:dyDescent="0.25"/>
    <row r="3346" ht="15" customHeight="1" x14ac:dyDescent="0.25"/>
    <row r="3348" ht="15" customHeight="1" x14ac:dyDescent="0.25"/>
    <row r="3350" ht="15" customHeight="1" x14ac:dyDescent="0.25"/>
    <row r="3352" ht="15" customHeight="1" x14ac:dyDescent="0.25"/>
    <row r="3354" ht="15" customHeight="1" x14ac:dyDescent="0.25"/>
    <row r="3356" ht="15" customHeight="1" x14ac:dyDescent="0.25"/>
    <row r="3358" ht="15" customHeight="1" x14ac:dyDescent="0.25"/>
    <row r="3360" ht="15" customHeight="1" x14ac:dyDescent="0.25"/>
    <row r="3362" ht="15" customHeight="1" x14ac:dyDescent="0.25"/>
    <row r="3364" ht="15" customHeight="1" x14ac:dyDescent="0.25"/>
    <row r="3366" ht="15" customHeight="1" x14ac:dyDescent="0.25"/>
    <row r="3368" ht="15" customHeight="1" x14ac:dyDescent="0.25"/>
    <row r="3370" ht="15" customHeight="1" x14ac:dyDescent="0.25"/>
    <row r="3372" ht="15" customHeight="1" x14ac:dyDescent="0.25"/>
    <row r="3374" ht="15" customHeight="1" x14ac:dyDescent="0.25"/>
    <row r="3376" ht="15" customHeight="1" x14ac:dyDescent="0.25"/>
    <row r="3378" ht="15" customHeight="1" x14ac:dyDescent="0.25"/>
    <row r="3380" ht="15" customHeight="1" x14ac:dyDescent="0.25"/>
    <row r="3382" ht="15" customHeight="1" x14ac:dyDescent="0.25"/>
    <row r="3384" ht="15" customHeight="1" x14ac:dyDescent="0.25"/>
    <row r="3386" ht="15" customHeight="1" x14ac:dyDescent="0.25"/>
    <row r="3388" ht="15" customHeight="1" x14ac:dyDescent="0.25"/>
    <row r="3390" ht="15" customHeight="1" x14ac:dyDescent="0.25"/>
    <row r="3392" ht="15" customHeight="1" x14ac:dyDescent="0.25"/>
    <row r="3394" ht="15" customHeight="1" x14ac:dyDescent="0.25"/>
    <row r="3396" ht="15" customHeight="1" x14ac:dyDescent="0.25"/>
    <row r="3398" ht="15" customHeight="1" x14ac:dyDescent="0.25"/>
    <row r="3400" ht="15" customHeight="1" x14ac:dyDescent="0.25"/>
    <row r="3402" ht="15" customHeight="1" x14ac:dyDescent="0.25"/>
    <row r="3404" ht="15" customHeight="1" x14ac:dyDescent="0.25"/>
    <row r="3406" ht="15" customHeight="1" x14ac:dyDescent="0.25"/>
    <row r="3408" ht="15" customHeight="1" x14ac:dyDescent="0.25"/>
    <row r="3410" ht="15" customHeight="1" x14ac:dyDescent="0.25"/>
    <row r="3412" ht="15" customHeight="1" x14ac:dyDescent="0.25"/>
    <row r="3414" ht="15" customHeight="1" x14ac:dyDescent="0.25"/>
    <row r="3416" ht="15" customHeight="1" x14ac:dyDescent="0.25"/>
    <row r="3418" ht="15" customHeight="1" x14ac:dyDescent="0.25"/>
    <row r="3420" ht="15" customHeight="1" x14ac:dyDescent="0.25"/>
    <row r="3422" ht="15" customHeight="1" x14ac:dyDescent="0.25"/>
    <row r="3424" ht="15" customHeight="1" x14ac:dyDescent="0.25"/>
    <row r="3426" ht="15" customHeight="1" x14ac:dyDescent="0.25"/>
    <row r="3428" ht="15" customHeight="1" x14ac:dyDescent="0.25"/>
    <row r="3430" ht="15" customHeight="1" x14ac:dyDescent="0.25"/>
    <row r="3432" ht="15" customHeight="1" x14ac:dyDescent="0.25"/>
    <row r="3434" ht="15" customHeight="1" x14ac:dyDescent="0.25"/>
    <row r="3436" ht="15" customHeight="1" x14ac:dyDescent="0.25"/>
    <row r="3438" ht="15" customHeight="1" x14ac:dyDescent="0.25"/>
    <row r="3440" ht="15" customHeight="1" x14ac:dyDescent="0.25"/>
    <row r="3442" ht="15" customHeight="1" x14ac:dyDescent="0.25"/>
    <row r="3444" ht="15" customHeight="1" x14ac:dyDescent="0.25"/>
    <row r="3446" ht="15" customHeight="1" x14ac:dyDescent="0.25"/>
    <row r="3448" ht="15" customHeight="1" x14ac:dyDescent="0.25"/>
    <row r="3450" ht="15" customHeight="1" x14ac:dyDescent="0.25"/>
    <row r="3452" ht="15" customHeight="1" x14ac:dyDescent="0.25"/>
    <row r="3454" ht="15" customHeight="1" x14ac:dyDescent="0.25"/>
    <row r="3456" ht="15" customHeight="1" x14ac:dyDescent="0.25"/>
    <row r="3458" ht="15" customHeight="1" x14ac:dyDescent="0.25"/>
    <row r="3460" ht="15" customHeight="1" x14ac:dyDescent="0.25"/>
    <row r="3462" ht="15" customHeight="1" x14ac:dyDescent="0.25"/>
    <row r="3464" ht="15" customHeight="1" x14ac:dyDescent="0.25"/>
    <row r="3466" ht="15" customHeight="1" x14ac:dyDescent="0.25"/>
    <row r="3468" ht="15" customHeight="1" x14ac:dyDescent="0.25"/>
    <row r="3470" ht="15" customHeight="1" x14ac:dyDescent="0.25"/>
    <row r="3472" ht="15" customHeight="1" x14ac:dyDescent="0.25"/>
    <row r="3474" ht="15" customHeight="1" x14ac:dyDescent="0.25"/>
    <row r="3476" ht="15" customHeight="1" x14ac:dyDescent="0.25"/>
    <row r="3478" ht="15" customHeight="1" x14ac:dyDescent="0.25"/>
    <row r="3480" ht="15" customHeight="1" x14ac:dyDescent="0.25"/>
    <row r="3482" ht="15" customHeight="1" x14ac:dyDescent="0.25"/>
    <row r="3484" ht="15" customHeight="1" x14ac:dyDescent="0.25"/>
    <row r="3486" ht="15" customHeight="1" x14ac:dyDescent="0.25"/>
    <row r="3488" ht="15" customHeight="1" x14ac:dyDescent="0.25"/>
    <row r="3490" ht="15" customHeight="1" x14ac:dyDescent="0.25"/>
    <row r="3492" ht="15" customHeight="1" x14ac:dyDescent="0.25"/>
    <row r="3494" ht="15" customHeight="1" x14ac:dyDescent="0.25"/>
    <row r="3496" ht="15" customHeight="1" x14ac:dyDescent="0.25"/>
    <row r="3498" ht="15" customHeight="1" x14ac:dyDescent="0.25"/>
    <row r="3500" ht="15" customHeight="1" x14ac:dyDescent="0.25"/>
    <row r="3502" ht="15" customHeight="1" x14ac:dyDescent="0.25"/>
    <row r="3504" ht="15" customHeight="1" x14ac:dyDescent="0.25"/>
    <row r="3506" ht="15" customHeight="1" x14ac:dyDescent="0.25"/>
    <row r="3508" ht="15" customHeight="1" x14ac:dyDescent="0.25"/>
    <row r="3510" ht="15" customHeight="1" x14ac:dyDescent="0.25"/>
    <row r="3512" ht="15" customHeight="1" x14ac:dyDescent="0.25"/>
    <row r="3514" ht="15" customHeight="1" x14ac:dyDescent="0.25"/>
    <row r="3516" ht="15" customHeight="1" x14ac:dyDescent="0.25"/>
    <row r="3518" ht="15" customHeight="1" x14ac:dyDescent="0.25"/>
    <row r="3520" ht="15" customHeight="1" x14ac:dyDescent="0.25"/>
    <row r="3522" ht="15" customHeight="1" x14ac:dyDescent="0.25"/>
    <row r="3524" ht="15" customHeight="1" x14ac:dyDescent="0.25"/>
    <row r="3526" ht="15" customHeight="1" x14ac:dyDescent="0.25"/>
    <row r="3528" ht="15" customHeight="1" x14ac:dyDescent="0.25"/>
    <row r="3530" ht="15" customHeight="1" x14ac:dyDescent="0.25"/>
    <row r="3532" ht="15" customHeight="1" x14ac:dyDescent="0.25"/>
    <row r="3534" ht="15" customHeight="1" x14ac:dyDescent="0.25"/>
    <row r="3536" ht="15" customHeight="1" x14ac:dyDescent="0.25"/>
    <row r="3538" ht="15" customHeight="1" x14ac:dyDescent="0.25"/>
    <row r="3540" ht="15" customHeight="1" x14ac:dyDescent="0.25"/>
    <row r="3542" ht="15" customHeight="1" x14ac:dyDescent="0.25"/>
    <row r="3544" ht="15" customHeight="1" x14ac:dyDescent="0.25"/>
    <row r="3546" ht="15" customHeight="1" x14ac:dyDescent="0.25"/>
    <row r="3548" ht="15" customHeight="1" x14ac:dyDescent="0.25"/>
    <row r="3550" ht="15" customHeight="1" x14ac:dyDescent="0.25"/>
    <row r="3552" ht="15" customHeight="1" x14ac:dyDescent="0.25"/>
    <row r="3554" ht="15" customHeight="1" x14ac:dyDescent="0.25"/>
    <row r="3556" ht="15" customHeight="1" x14ac:dyDescent="0.25"/>
    <row r="3558" ht="15" customHeight="1" x14ac:dyDescent="0.25"/>
    <row r="3560" ht="15" customHeight="1" x14ac:dyDescent="0.25"/>
    <row r="3562" ht="15" customHeight="1" x14ac:dyDescent="0.25"/>
    <row r="3564" ht="15" customHeight="1" x14ac:dyDescent="0.25"/>
    <row r="3566" ht="15" customHeight="1" x14ac:dyDescent="0.25"/>
    <row r="3568" ht="15" customHeight="1" x14ac:dyDescent="0.25"/>
    <row r="3570" ht="15" customHeight="1" x14ac:dyDescent="0.25"/>
    <row r="3572" ht="15" customHeight="1" x14ac:dyDescent="0.25"/>
    <row r="3574" ht="15" customHeight="1" x14ac:dyDescent="0.25"/>
    <row r="3576" ht="15" customHeight="1" x14ac:dyDescent="0.25"/>
    <row r="3578" ht="15" customHeight="1" x14ac:dyDescent="0.25"/>
    <row r="3580" ht="15" customHeight="1" x14ac:dyDescent="0.25"/>
    <row r="3582" ht="15" customHeight="1" x14ac:dyDescent="0.25"/>
    <row r="3584" ht="15" customHeight="1" x14ac:dyDescent="0.25"/>
    <row r="3586" ht="15" customHeight="1" x14ac:dyDescent="0.25"/>
    <row r="3588" ht="15" customHeight="1" x14ac:dyDescent="0.25"/>
    <row r="3590" ht="15" customHeight="1" x14ac:dyDescent="0.25"/>
    <row r="3592" ht="15" customHeight="1" x14ac:dyDescent="0.25"/>
    <row r="3594" ht="15" customHeight="1" x14ac:dyDescent="0.25"/>
    <row r="3596" ht="15" customHeight="1" x14ac:dyDescent="0.25"/>
    <row r="3598" ht="15" customHeight="1" x14ac:dyDescent="0.25"/>
    <row r="3600" ht="15" customHeight="1" x14ac:dyDescent="0.25"/>
    <row r="3602" ht="15" customHeight="1" x14ac:dyDescent="0.25"/>
    <row r="3604" ht="15" customHeight="1" x14ac:dyDescent="0.25"/>
    <row r="3606" ht="15" customHeight="1" x14ac:dyDescent="0.25"/>
    <row r="3608" ht="15" customHeight="1" x14ac:dyDescent="0.25"/>
    <row r="3610" ht="15" customHeight="1" x14ac:dyDescent="0.25"/>
    <row r="3612" ht="15" customHeight="1" x14ac:dyDescent="0.25"/>
    <row r="3614" ht="15" customHeight="1" x14ac:dyDescent="0.25"/>
    <row r="3616" ht="15" customHeight="1" x14ac:dyDescent="0.25"/>
    <row r="3618" ht="15" customHeight="1" x14ac:dyDescent="0.25"/>
    <row r="3620" ht="15" customHeight="1" x14ac:dyDescent="0.25"/>
    <row r="3622" ht="15" customHeight="1" x14ac:dyDescent="0.25"/>
    <row r="3624" ht="15" customHeight="1" x14ac:dyDescent="0.25"/>
    <row r="3626" ht="15" customHeight="1" x14ac:dyDescent="0.25"/>
    <row r="3628" ht="15" customHeight="1" x14ac:dyDescent="0.25"/>
    <row r="3630" ht="15" customHeight="1" x14ac:dyDescent="0.25"/>
    <row r="3632" ht="15" customHeight="1" x14ac:dyDescent="0.25"/>
    <row r="3634" ht="15" customHeight="1" x14ac:dyDescent="0.25"/>
    <row r="3636" ht="15" customHeight="1" x14ac:dyDescent="0.25"/>
    <row r="3638" ht="15" customHeight="1" x14ac:dyDescent="0.25"/>
    <row r="3640" ht="15" customHeight="1" x14ac:dyDescent="0.25"/>
    <row r="3642" ht="15" customHeight="1" x14ac:dyDescent="0.25"/>
    <row r="3644" ht="15" customHeight="1" x14ac:dyDescent="0.25"/>
    <row r="3646" ht="15" customHeight="1" x14ac:dyDescent="0.25"/>
    <row r="3648" ht="15" customHeight="1" x14ac:dyDescent="0.25"/>
    <row r="3650" ht="15" customHeight="1" x14ac:dyDescent="0.25"/>
    <row r="3652" ht="15" customHeight="1" x14ac:dyDescent="0.25"/>
    <row r="3654" ht="15" customHeight="1" x14ac:dyDescent="0.25"/>
    <row r="3656" ht="15" customHeight="1" x14ac:dyDescent="0.25"/>
    <row r="3658" ht="15" customHeight="1" x14ac:dyDescent="0.25"/>
    <row r="3660" ht="15" customHeight="1" x14ac:dyDescent="0.25"/>
    <row r="3662" ht="15" customHeight="1" x14ac:dyDescent="0.25"/>
    <row r="3664" ht="15" customHeight="1" x14ac:dyDescent="0.25"/>
    <row r="3666" ht="15" customHeight="1" x14ac:dyDescent="0.25"/>
    <row r="3668" ht="15" customHeight="1" x14ac:dyDescent="0.25"/>
    <row r="3670" ht="15" customHeight="1" x14ac:dyDescent="0.25"/>
    <row r="3672" ht="15" customHeight="1" x14ac:dyDescent="0.25"/>
    <row r="3674" ht="15" customHeight="1" x14ac:dyDescent="0.25"/>
    <row r="3676" ht="15" customHeight="1" x14ac:dyDescent="0.25"/>
    <row r="3678" ht="15" customHeight="1" x14ac:dyDescent="0.25"/>
    <row r="3680" ht="15" customHeight="1" x14ac:dyDescent="0.25"/>
    <row r="3682" spans="1:4" ht="15" customHeight="1" x14ac:dyDescent="0.25"/>
    <row r="3684" spans="1:4" ht="15" customHeight="1" x14ac:dyDescent="0.25"/>
    <row r="3685" spans="1:4" x14ac:dyDescent="0.25">
      <c r="A3685" s="231" t="s">
        <v>75</v>
      </c>
      <c r="B3685" s="231"/>
      <c r="C3685" s="231"/>
      <c r="D3685" s="231"/>
    </row>
    <row r="3686" spans="1:4" x14ac:dyDescent="0.25">
      <c r="A3686" s="242" t="s">
        <v>80</v>
      </c>
      <c r="B3686" s="242"/>
      <c r="C3686" s="242"/>
      <c r="D3686" s="242"/>
    </row>
    <row r="3687" spans="1:4" x14ac:dyDescent="0.25">
      <c r="A3687" s="243" t="s">
        <v>75</v>
      </c>
      <c r="B3687" s="232" t="s">
        <v>79</v>
      </c>
      <c r="C3687" s="178"/>
    </row>
    <row r="3688" spans="1:4" ht="30" x14ac:dyDescent="0.25">
      <c r="A3688" s="244"/>
      <c r="B3688" s="233"/>
      <c r="C3688" s="164" t="s">
        <v>1915</v>
      </c>
    </row>
    <row r="3689" spans="1:4" ht="15.75" x14ac:dyDescent="0.25">
      <c r="A3689" s="245" t="s">
        <v>76</v>
      </c>
      <c r="B3689" s="238">
        <v>0.26122672508214706</v>
      </c>
      <c r="C3689" s="170">
        <v>282.29999999999995</v>
      </c>
    </row>
    <row r="3690" spans="1:4" ht="15" customHeight="1" x14ac:dyDescent="0.25">
      <c r="A3690" s="246"/>
      <c r="B3690" s="239"/>
      <c r="C3690" s="177"/>
    </row>
    <row r="3691" spans="1:4" x14ac:dyDescent="0.25">
      <c r="A3691" s="231" t="s">
        <v>75</v>
      </c>
      <c r="B3691" s="231"/>
      <c r="C3691" s="231"/>
      <c r="D3691" s="231"/>
    </row>
  </sheetData>
  <mergeCells count="3669">
    <mergeCell ref="M761:M762"/>
    <mergeCell ref="N761:N762"/>
    <mergeCell ref="M755:M756"/>
    <mergeCell ref="N755:N756"/>
    <mergeCell ref="M757:M758"/>
    <mergeCell ref="N757:N758"/>
    <mergeCell ref="A3691:D3691"/>
    <mergeCell ref="A3685:D3685"/>
    <mergeCell ref="A3686:D3686"/>
    <mergeCell ref="A3687:A3688"/>
    <mergeCell ref="B3687:B3688"/>
    <mergeCell ref="A3689:A3690"/>
    <mergeCell ref="B3689:B3690"/>
    <mergeCell ref="M737:M738"/>
    <mergeCell ref="N737:N738"/>
    <mergeCell ref="J761:J762"/>
    <mergeCell ref="K761:K762"/>
    <mergeCell ref="J739:J740"/>
    <mergeCell ref="K739:K740"/>
    <mergeCell ref="G761:G762"/>
    <mergeCell ref="H761:H762"/>
    <mergeCell ref="G755:G756"/>
    <mergeCell ref="H755:H756"/>
    <mergeCell ref="G757:G758"/>
    <mergeCell ref="H757:H758"/>
    <mergeCell ref="G739:G740"/>
    <mergeCell ref="H739:H740"/>
    <mergeCell ref="G741:G742"/>
    <mergeCell ref="H741:H742"/>
    <mergeCell ref="D751:D752"/>
    <mergeCell ref="M743:M744"/>
    <mergeCell ref="N743:N744"/>
    <mergeCell ref="M745:M746"/>
    <mergeCell ref="N745:N746"/>
    <mergeCell ref="M739:M740"/>
    <mergeCell ref="N739:N740"/>
    <mergeCell ref="M741:M742"/>
    <mergeCell ref="N741:N742"/>
    <mergeCell ref="M751:M752"/>
    <mergeCell ref="N751:N752"/>
    <mergeCell ref="M753:M754"/>
    <mergeCell ref="N753:N754"/>
    <mergeCell ref="M747:M748"/>
    <mergeCell ref="N747:N748"/>
    <mergeCell ref="M749:M750"/>
    <mergeCell ref="N749:N750"/>
    <mergeCell ref="M759:M760"/>
    <mergeCell ref="N759:N760"/>
    <mergeCell ref="M719:M720"/>
    <mergeCell ref="N719:N720"/>
    <mergeCell ref="M721:M722"/>
    <mergeCell ref="N721:N722"/>
    <mergeCell ref="M715:M716"/>
    <mergeCell ref="N715:N716"/>
    <mergeCell ref="M717:M718"/>
    <mergeCell ref="N717:N718"/>
    <mergeCell ref="M727:M728"/>
    <mergeCell ref="N727:N728"/>
    <mergeCell ref="M729:M730"/>
    <mergeCell ref="N729:N730"/>
    <mergeCell ref="M723:M724"/>
    <mergeCell ref="N723:N724"/>
    <mergeCell ref="M725:M726"/>
    <mergeCell ref="N725:N726"/>
    <mergeCell ref="M735:M736"/>
    <mergeCell ref="N735:N736"/>
    <mergeCell ref="M731:M732"/>
    <mergeCell ref="N731:N732"/>
    <mergeCell ref="M733:M734"/>
    <mergeCell ref="N733:N734"/>
    <mergeCell ref="M696:M697"/>
    <mergeCell ref="N696:N697"/>
    <mergeCell ref="M690:M691"/>
    <mergeCell ref="N690:N691"/>
    <mergeCell ref="M692:M693"/>
    <mergeCell ref="N692:N693"/>
    <mergeCell ref="M703:M704"/>
    <mergeCell ref="N703:N704"/>
    <mergeCell ref="M705:M706"/>
    <mergeCell ref="N705:N706"/>
    <mergeCell ref="M698:M699"/>
    <mergeCell ref="N698:N699"/>
    <mergeCell ref="M701:M702"/>
    <mergeCell ref="N701:N702"/>
    <mergeCell ref="M711:M712"/>
    <mergeCell ref="N711:N712"/>
    <mergeCell ref="M713:M714"/>
    <mergeCell ref="N713:N714"/>
    <mergeCell ref="M707:M708"/>
    <mergeCell ref="N707:N708"/>
    <mergeCell ref="M709:M710"/>
    <mergeCell ref="N709:N710"/>
    <mergeCell ref="M678:M679"/>
    <mergeCell ref="N678:N679"/>
    <mergeCell ref="M680:M681"/>
    <mergeCell ref="N680:N681"/>
    <mergeCell ref="M674:M675"/>
    <mergeCell ref="N674:N675"/>
    <mergeCell ref="M676:M677"/>
    <mergeCell ref="N676:N677"/>
    <mergeCell ref="M686:M687"/>
    <mergeCell ref="N686:N687"/>
    <mergeCell ref="M688:M689"/>
    <mergeCell ref="N688:N689"/>
    <mergeCell ref="M682:M683"/>
    <mergeCell ref="N682:N683"/>
    <mergeCell ref="M684:M685"/>
    <mergeCell ref="N684:N685"/>
    <mergeCell ref="M694:M695"/>
    <mergeCell ref="N694:N695"/>
    <mergeCell ref="M656:M657"/>
    <mergeCell ref="N656:N657"/>
    <mergeCell ref="M650:M651"/>
    <mergeCell ref="N650:N651"/>
    <mergeCell ref="M652:M653"/>
    <mergeCell ref="N652:N653"/>
    <mergeCell ref="M662:M663"/>
    <mergeCell ref="N662:N663"/>
    <mergeCell ref="M664:M665"/>
    <mergeCell ref="N664:N665"/>
    <mergeCell ref="M658:M659"/>
    <mergeCell ref="N658:N659"/>
    <mergeCell ref="M660:M661"/>
    <mergeCell ref="N660:N661"/>
    <mergeCell ref="M670:M671"/>
    <mergeCell ref="N670:N671"/>
    <mergeCell ref="M672:M673"/>
    <mergeCell ref="N672:N673"/>
    <mergeCell ref="M666:M667"/>
    <mergeCell ref="N666:N667"/>
    <mergeCell ref="M668:M669"/>
    <mergeCell ref="N668:N669"/>
    <mergeCell ref="M637:M638"/>
    <mergeCell ref="N637:N638"/>
    <mergeCell ref="M640:M641"/>
    <mergeCell ref="N640:N641"/>
    <mergeCell ref="M633:M634"/>
    <mergeCell ref="N633:N634"/>
    <mergeCell ref="M635:M636"/>
    <mergeCell ref="N635:N636"/>
    <mergeCell ref="M646:M647"/>
    <mergeCell ref="N646:N647"/>
    <mergeCell ref="M648:M649"/>
    <mergeCell ref="N648:N649"/>
    <mergeCell ref="M642:M643"/>
    <mergeCell ref="N642:N643"/>
    <mergeCell ref="M644:M645"/>
    <mergeCell ref="N644:N645"/>
    <mergeCell ref="M654:M655"/>
    <mergeCell ref="N654:N655"/>
    <mergeCell ref="M615:M616"/>
    <mergeCell ref="N615:N616"/>
    <mergeCell ref="M609:M610"/>
    <mergeCell ref="N609:N610"/>
    <mergeCell ref="M611:M612"/>
    <mergeCell ref="N611:N612"/>
    <mergeCell ref="M621:M622"/>
    <mergeCell ref="N621:N622"/>
    <mergeCell ref="M623:M624"/>
    <mergeCell ref="N623:N624"/>
    <mergeCell ref="M617:M618"/>
    <mergeCell ref="N617:N618"/>
    <mergeCell ref="M619:M620"/>
    <mergeCell ref="N619:N620"/>
    <mergeCell ref="M629:M630"/>
    <mergeCell ref="N629:N630"/>
    <mergeCell ref="M631:M632"/>
    <mergeCell ref="N631:N632"/>
    <mergeCell ref="M625:M626"/>
    <mergeCell ref="N625:N626"/>
    <mergeCell ref="M627:M628"/>
    <mergeCell ref="N627:N628"/>
    <mergeCell ref="M597:M598"/>
    <mergeCell ref="N597:N598"/>
    <mergeCell ref="M599:M600"/>
    <mergeCell ref="N599:N600"/>
    <mergeCell ref="M593:M594"/>
    <mergeCell ref="N593:N594"/>
    <mergeCell ref="M595:M596"/>
    <mergeCell ref="N595:N596"/>
    <mergeCell ref="M605:M606"/>
    <mergeCell ref="N605:N606"/>
    <mergeCell ref="M607:M608"/>
    <mergeCell ref="N607:N608"/>
    <mergeCell ref="M601:M602"/>
    <mergeCell ref="N601:N602"/>
    <mergeCell ref="M603:M604"/>
    <mergeCell ref="N603:N604"/>
    <mergeCell ref="M613:M614"/>
    <mergeCell ref="N613:N614"/>
    <mergeCell ref="M574:M575"/>
    <mergeCell ref="N574:N575"/>
    <mergeCell ref="M568:M569"/>
    <mergeCell ref="N568:N569"/>
    <mergeCell ref="M570:M571"/>
    <mergeCell ref="N570:N571"/>
    <mergeCell ref="M581:M582"/>
    <mergeCell ref="N581:N582"/>
    <mergeCell ref="M583:M584"/>
    <mergeCell ref="N583:N584"/>
    <mergeCell ref="M577:M578"/>
    <mergeCell ref="N577:N578"/>
    <mergeCell ref="M579:M580"/>
    <mergeCell ref="N579:N580"/>
    <mergeCell ref="M589:M590"/>
    <mergeCell ref="N589:N590"/>
    <mergeCell ref="M591:M592"/>
    <mergeCell ref="N591:N592"/>
    <mergeCell ref="M585:M586"/>
    <mergeCell ref="N585:N586"/>
    <mergeCell ref="M587:M588"/>
    <mergeCell ref="N587:N588"/>
    <mergeCell ref="M556:M557"/>
    <mergeCell ref="N556:N557"/>
    <mergeCell ref="M558:M559"/>
    <mergeCell ref="N558:N559"/>
    <mergeCell ref="M552:M553"/>
    <mergeCell ref="N552:N553"/>
    <mergeCell ref="M554:M555"/>
    <mergeCell ref="N554:N555"/>
    <mergeCell ref="M564:M565"/>
    <mergeCell ref="N564:N565"/>
    <mergeCell ref="M566:M567"/>
    <mergeCell ref="N566:N567"/>
    <mergeCell ref="M560:M561"/>
    <mergeCell ref="N560:N561"/>
    <mergeCell ref="M562:M563"/>
    <mergeCell ref="N562:N563"/>
    <mergeCell ref="M572:M573"/>
    <mergeCell ref="N572:N573"/>
    <mergeCell ref="M534:M535"/>
    <mergeCell ref="N534:N535"/>
    <mergeCell ref="M528:M529"/>
    <mergeCell ref="N528:N529"/>
    <mergeCell ref="M530:M531"/>
    <mergeCell ref="N530:N531"/>
    <mergeCell ref="M540:M541"/>
    <mergeCell ref="N540:N541"/>
    <mergeCell ref="M542:M543"/>
    <mergeCell ref="N542:N543"/>
    <mergeCell ref="M536:M537"/>
    <mergeCell ref="N536:N537"/>
    <mergeCell ref="M538:M539"/>
    <mergeCell ref="N538:N539"/>
    <mergeCell ref="M548:M549"/>
    <mergeCell ref="N548:N549"/>
    <mergeCell ref="M550:M551"/>
    <mergeCell ref="N550:N551"/>
    <mergeCell ref="M544:M545"/>
    <mergeCell ref="N544:N545"/>
    <mergeCell ref="M546:M547"/>
    <mergeCell ref="N546:N547"/>
    <mergeCell ref="M516:M517"/>
    <mergeCell ref="N516:N517"/>
    <mergeCell ref="M518:M519"/>
    <mergeCell ref="N518:N519"/>
    <mergeCell ref="M511:M512"/>
    <mergeCell ref="N511:N512"/>
    <mergeCell ref="M513:M514"/>
    <mergeCell ref="N513:N514"/>
    <mergeCell ref="M524:M525"/>
    <mergeCell ref="N524:N525"/>
    <mergeCell ref="M526:M527"/>
    <mergeCell ref="N526:N527"/>
    <mergeCell ref="M520:M521"/>
    <mergeCell ref="N520:N521"/>
    <mergeCell ref="M522:M523"/>
    <mergeCell ref="N522:N523"/>
    <mergeCell ref="M532:M533"/>
    <mergeCell ref="N532:N533"/>
    <mergeCell ref="M493:M494"/>
    <mergeCell ref="N493:N494"/>
    <mergeCell ref="M487:M488"/>
    <mergeCell ref="N487:N488"/>
    <mergeCell ref="M489:M490"/>
    <mergeCell ref="N489:N490"/>
    <mergeCell ref="M499:M500"/>
    <mergeCell ref="N499:N500"/>
    <mergeCell ref="M501:M502"/>
    <mergeCell ref="N501:N502"/>
    <mergeCell ref="M495:M496"/>
    <mergeCell ref="N495:N496"/>
    <mergeCell ref="M497:M498"/>
    <mergeCell ref="N497:N498"/>
    <mergeCell ref="M507:M508"/>
    <mergeCell ref="N507:N508"/>
    <mergeCell ref="M509:M510"/>
    <mergeCell ref="N509:N510"/>
    <mergeCell ref="M503:M504"/>
    <mergeCell ref="N503:N504"/>
    <mergeCell ref="M505:M506"/>
    <mergeCell ref="N505:N506"/>
    <mergeCell ref="M475:M476"/>
    <mergeCell ref="N475:N476"/>
    <mergeCell ref="M477:M478"/>
    <mergeCell ref="N477:N478"/>
    <mergeCell ref="M471:M472"/>
    <mergeCell ref="N471:N472"/>
    <mergeCell ref="M473:M474"/>
    <mergeCell ref="N473:N474"/>
    <mergeCell ref="M483:M484"/>
    <mergeCell ref="N483:N484"/>
    <mergeCell ref="M485:M486"/>
    <mergeCell ref="N485:N486"/>
    <mergeCell ref="M479:M480"/>
    <mergeCell ref="N479:N480"/>
    <mergeCell ref="M481:M482"/>
    <mergeCell ref="N481:N482"/>
    <mergeCell ref="M491:M492"/>
    <mergeCell ref="N491:N492"/>
    <mergeCell ref="M453:M454"/>
    <mergeCell ref="N453:N454"/>
    <mergeCell ref="M446:M447"/>
    <mergeCell ref="N446:N447"/>
    <mergeCell ref="M448:M449"/>
    <mergeCell ref="N448:N449"/>
    <mergeCell ref="M459:M460"/>
    <mergeCell ref="N459:N460"/>
    <mergeCell ref="M461:M462"/>
    <mergeCell ref="N461:N462"/>
    <mergeCell ref="M455:M456"/>
    <mergeCell ref="N455:N456"/>
    <mergeCell ref="M457:M458"/>
    <mergeCell ref="N457:N458"/>
    <mergeCell ref="M467:M468"/>
    <mergeCell ref="N467:N468"/>
    <mergeCell ref="M469:M470"/>
    <mergeCell ref="N469:N470"/>
    <mergeCell ref="M463:M464"/>
    <mergeCell ref="N463:N464"/>
    <mergeCell ref="M465:M466"/>
    <mergeCell ref="N465:N466"/>
    <mergeCell ref="M434:M435"/>
    <mergeCell ref="N434:N435"/>
    <mergeCell ref="M436:M437"/>
    <mergeCell ref="N436:N437"/>
    <mergeCell ref="M430:M431"/>
    <mergeCell ref="N430:N431"/>
    <mergeCell ref="M432:M433"/>
    <mergeCell ref="N432:N433"/>
    <mergeCell ref="M442:M443"/>
    <mergeCell ref="N442:N443"/>
    <mergeCell ref="M444:M445"/>
    <mergeCell ref="N444:N445"/>
    <mergeCell ref="M438:M439"/>
    <mergeCell ref="N438:N439"/>
    <mergeCell ref="M440:M441"/>
    <mergeCell ref="N440:N441"/>
    <mergeCell ref="M450:M451"/>
    <mergeCell ref="N450:N451"/>
    <mergeCell ref="M412:M413"/>
    <mergeCell ref="N412:N413"/>
    <mergeCell ref="M406:M407"/>
    <mergeCell ref="N406:N407"/>
    <mergeCell ref="M408:M409"/>
    <mergeCell ref="N408:N409"/>
    <mergeCell ref="M418:M419"/>
    <mergeCell ref="N418:N419"/>
    <mergeCell ref="M420:M421"/>
    <mergeCell ref="N420:N421"/>
    <mergeCell ref="M414:M415"/>
    <mergeCell ref="N414:N415"/>
    <mergeCell ref="M416:M417"/>
    <mergeCell ref="N416:N417"/>
    <mergeCell ref="M426:M427"/>
    <mergeCell ref="N426:N427"/>
    <mergeCell ref="M428:M429"/>
    <mergeCell ref="N428:N429"/>
    <mergeCell ref="M422:M423"/>
    <mergeCell ref="N422:N423"/>
    <mergeCell ref="M424:M425"/>
    <mergeCell ref="N424:N425"/>
    <mergeCell ref="M394:M395"/>
    <mergeCell ref="N394:N395"/>
    <mergeCell ref="M396:M397"/>
    <mergeCell ref="N396:N397"/>
    <mergeCell ref="M390:M391"/>
    <mergeCell ref="N390:N391"/>
    <mergeCell ref="M392:M393"/>
    <mergeCell ref="N392:N393"/>
    <mergeCell ref="M402:M403"/>
    <mergeCell ref="N402:N403"/>
    <mergeCell ref="M404:M405"/>
    <mergeCell ref="N404:N405"/>
    <mergeCell ref="M398:M399"/>
    <mergeCell ref="N398:N399"/>
    <mergeCell ref="M400:M401"/>
    <mergeCell ref="N400:N401"/>
    <mergeCell ref="M410:M411"/>
    <mergeCell ref="N410:N411"/>
    <mergeCell ref="M371:M372"/>
    <mergeCell ref="N371:N372"/>
    <mergeCell ref="M365:M366"/>
    <mergeCell ref="N365:N366"/>
    <mergeCell ref="M367:M368"/>
    <mergeCell ref="N367:N368"/>
    <mergeCell ref="M377:M378"/>
    <mergeCell ref="N377:N378"/>
    <mergeCell ref="M379:M380"/>
    <mergeCell ref="N379:N380"/>
    <mergeCell ref="M373:M374"/>
    <mergeCell ref="N373:N374"/>
    <mergeCell ref="M375:M376"/>
    <mergeCell ref="N375:N376"/>
    <mergeCell ref="M385:M386"/>
    <mergeCell ref="N385:N386"/>
    <mergeCell ref="M387:M388"/>
    <mergeCell ref="N387:N388"/>
    <mergeCell ref="M381:M382"/>
    <mergeCell ref="N381:N382"/>
    <mergeCell ref="M383:M384"/>
    <mergeCell ref="N383:N384"/>
    <mergeCell ref="M353:M354"/>
    <mergeCell ref="N353:N354"/>
    <mergeCell ref="M355:M356"/>
    <mergeCell ref="N355:N356"/>
    <mergeCell ref="M349:M350"/>
    <mergeCell ref="N349:N350"/>
    <mergeCell ref="M351:M352"/>
    <mergeCell ref="N351:N352"/>
    <mergeCell ref="M361:M362"/>
    <mergeCell ref="N361:N362"/>
    <mergeCell ref="M363:M364"/>
    <mergeCell ref="N363:N364"/>
    <mergeCell ref="M357:M358"/>
    <mergeCell ref="N357:N358"/>
    <mergeCell ref="M359:M360"/>
    <mergeCell ref="N359:N360"/>
    <mergeCell ref="M369:M370"/>
    <mergeCell ref="N369:N370"/>
    <mergeCell ref="M331:M332"/>
    <mergeCell ref="N331:N332"/>
    <mergeCell ref="M324:M325"/>
    <mergeCell ref="N324:N325"/>
    <mergeCell ref="M326:M327"/>
    <mergeCell ref="N326:N327"/>
    <mergeCell ref="M337:M338"/>
    <mergeCell ref="N337:N338"/>
    <mergeCell ref="M339:M340"/>
    <mergeCell ref="N339:N340"/>
    <mergeCell ref="M333:M334"/>
    <mergeCell ref="N333:N334"/>
    <mergeCell ref="M335:M336"/>
    <mergeCell ref="N335:N336"/>
    <mergeCell ref="M345:M346"/>
    <mergeCell ref="N345:N346"/>
    <mergeCell ref="M347:M348"/>
    <mergeCell ref="N347:N348"/>
    <mergeCell ref="M341:M342"/>
    <mergeCell ref="N341:N342"/>
    <mergeCell ref="M343:M344"/>
    <mergeCell ref="N343:N344"/>
    <mergeCell ref="M312:M313"/>
    <mergeCell ref="N312:N313"/>
    <mergeCell ref="M314:M315"/>
    <mergeCell ref="N314:N315"/>
    <mergeCell ref="M308:M309"/>
    <mergeCell ref="N308:N309"/>
    <mergeCell ref="M310:M311"/>
    <mergeCell ref="N310:N311"/>
    <mergeCell ref="M320:M321"/>
    <mergeCell ref="N320:N321"/>
    <mergeCell ref="M322:M323"/>
    <mergeCell ref="N322:N323"/>
    <mergeCell ref="M316:M317"/>
    <mergeCell ref="N316:N317"/>
    <mergeCell ref="M318:M319"/>
    <mergeCell ref="N318:N319"/>
    <mergeCell ref="M329:M330"/>
    <mergeCell ref="N329:N330"/>
    <mergeCell ref="M290:M291"/>
    <mergeCell ref="N290:N291"/>
    <mergeCell ref="M284:M285"/>
    <mergeCell ref="N284:N285"/>
    <mergeCell ref="M286:M287"/>
    <mergeCell ref="N286:N287"/>
    <mergeCell ref="M296:M297"/>
    <mergeCell ref="N296:N297"/>
    <mergeCell ref="M298:M299"/>
    <mergeCell ref="N298:N299"/>
    <mergeCell ref="M292:M293"/>
    <mergeCell ref="N292:N293"/>
    <mergeCell ref="M294:M295"/>
    <mergeCell ref="N294:N295"/>
    <mergeCell ref="M304:M305"/>
    <mergeCell ref="N304:N305"/>
    <mergeCell ref="M306:M307"/>
    <mergeCell ref="N306:N307"/>
    <mergeCell ref="M300:M301"/>
    <mergeCell ref="N300:N301"/>
    <mergeCell ref="M302:M303"/>
    <mergeCell ref="N302:N303"/>
    <mergeCell ref="M272:M273"/>
    <mergeCell ref="N272:N273"/>
    <mergeCell ref="M274:M275"/>
    <mergeCell ref="N274:N275"/>
    <mergeCell ref="M268:M269"/>
    <mergeCell ref="N268:N269"/>
    <mergeCell ref="M270:M271"/>
    <mergeCell ref="N270:N271"/>
    <mergeCell ref="M280:M281"/>
    <mergeCell ref="N280:N281"/>
    <mergeCell ref="M282:M283"/>
    <mergeCell ref="N282:N283"/>
    <mergeCell ref="M276:M277"/>
    <mergeCell ref="N276:N277"/>
    <mergeCell ref="M278:M279"/>
    <mergeCell ref="N278:N279"/>
    <mergeCell ref="M288:M289"/>
    <mergeCell ref="N288:N289"/>
    <mergeCell ref="M249:M250"/>
    <mergeCell ref="N249:N250"/>
    <mergeCell ref="M243:M244"/>
    <mergeCell ref="N243:N244"/>
    <mergeCell ref="M245:M246"/>
    <mergeCell ref="N245:N246"/>
    <mergeCell ref="M255:M256"/>
    <mergeCell ref="N255:N256"/>
    <mergeCell ref="M257:M258"/>
    <mergeCell ref="N257:N258"/>
    <mergeCell ref="M251:M252"/>
    <mergeCell ref="N251:N252"/>
    <mergeCell ref="M253:M254"/>
    <mergeCell ref="N253:N254"/>
    <mergeCell ref="M263:M264"/>
    <mergeCell ref="N263:N264"/>
    <mergeCell ref="M266:M267"/>
    <mergeCell ref="N266:N267"/>
    <mergeCell ref="M259:M260"/>
    <mergeCell ref="N259:N260"/>
    <mergeCell ref="M261:M262"/>
    <mergeCell ref="N261:N262"/>
    <mergeCell ref="M231:M232"/>
    <mergeCell ref="N231:N232"/>
    <mergeCell ref="M233:M234"/>
    <mergeCell ref="N233:N234"/>
    <mergeCell ref="M227:M228"/>
    <mergeCell ref="N227:N228"/>
    <mergeCell ref="M229:M230"/>
    <mergeCell ref="N229:N230"/>
    <mergeCell ref="M239:M240"/>
    <mergeCell ref="N239:N240"/>
    <mergeCell ref="M241:M242"/>
    <mergeCell ref="N241:N242"/>
    <mergeCell ref="M235:M236"/>
    <mergeCell ref="N235:N236"/>
    <mergeCell ref="M237:M238"/>
    <mergeCell ref="N237:N238"/>
    <mergeCell ref="M247:M248"/>
    <mergeCell ref="N247:N248"/>
    <mergeCell ref="M209:M210"/>
    <mergeCell ref="N209:N210"/>
    <mergeCell ref="M202:M203"/>
    <mergeCell ref="N202:N203"/>
    <mergeCell ref="M205:M206"/>
    <mergeCell ref="N205:N206"/>
    <mergeCell ref="M215:M216"/>
    <mergeCell ref="N215:N216"/>
    <mergeCell ref="M217:M218"/>
    <mergeCell ref="N217:N218"/>
    <mergeCell ref="M211:M212"/>
    <mergeCell ref="N211:N212"/>
    <mergeCell ref="M213:M214"/>
    <mergeCell ref="N213:N214"/>
    <mergeCell ref="M223:M224"/>
    <mergeCell ref="N223:N224"/>
    <mergeCell ref="M225:M226"/>
    <mergeCell ref="N225:N226"/>
    <mergeCell ref="M219:M220"/>
    <mergeCell ref="N219:N220"/>
    <mergeCell ref="M221:M222"/>
    <mergeCell ref="N221:N222"/>
    <mergeCell ref="M190:M191"/>
    <mergeCell ref="N190:N191"/>
    <mergeCell ref="M192:M193"/>
    <mergeCell ref="N192:N193"/>
    <mergeCell ref="M186:M187"/>
    <mergeCell ref="N186:N187"/>
    <mergeCell ref="M188:M189"/>
    <mergeCell ref="N188:N189"/>
    <mergeCell ref="M198:M199"/>
    <mergeCell ref="N198:N199"/>
    <mergeCell ref="M200:M201"/>
    <mergeCell ref="N200:N201"/>
    <mergeCell ref="M194:M195"/>
    <mergeCell ref="N194:N195"/>
    <mergeCell ref="M196:M197"/>
    <mergeCell ref="N196:N197"/>
    <mergeCell ref="M207:M208"/>
    <mergeCell ref="N207:N208"/>
    <mergeCell ref="M168:M169"/>
    <mergeCell ref="N168:N169"/>
    <mergeCell ref="M162:M163"/>
    <mergeCell ref="N162:N163"/>
    <mergeCell ref="M164:M165"/>
    <mergeCell ref="N164:N165"/>
    <mergeCell ref="M174:M175"/>
    <mergeCell ref="N174:N175"/>
    <mergeCell ref="M176:M177"/>
    <mergeCell ref="N176:N177"/>
    <mergeCell ref="M170:M171"/>
    <mergeCell ref="N170:N171"/>
    <mergeCell ref="M172:M173"/>
    <mergeCell ref="N172:N173"/>
    <mergeCell ref="M182:M183"/>
    <mergeCell ref="N182:N183"/>
    <mergeCell ref="M184:M185"/>
    <mergeCell ref="N184:N185"/>
    <mergeCell ref="M178:M179"/>
    <mergeCell ref="N178:N179"/>
    <mergeCell ref="M180:M181"/>
    <mergeCell ref="N180:N181"/>
    <mergeCell ref="M150:M151"/>
    <mergeCell ref="N150:N151"/>
    <mergeCell ref="M152:M153"/>
    <mergeCell ref="N152:N153"/>
    <mergeCell ref="M146:M147"/>
    <mergeCell ref="N146:N147"/>
    <mergeCell ref="M148:M149"/>
    <mergeCell ref="N148:N149"/>
    <mergeCell ref="M158:M159"/>
    <mergeCell ref="N158:N159"/>
    <mergeCell ref="M160:M161"/>
    <mergeCell ref="N160:N161"/>
    <mergeCell ref="M154:M155"/>
    <mergeCell ref="N154:N155"/>
    <mergeCell ref="M156:M157"/>
    <mergeCell ref="N156:N157"/>
    <mergeCell ref="M166:M167"/>
    <mergeCell ref="N166:N167"/>
    <mergeCell ref="M124:M125"/>
    <mergeCell ref="N124:N125"/>
    <mergeCell ref="M118:M119"/>
    <mergeCell ref="N118:N119"/>
    <mergeCell ref="M120:M121"/>
    <mergeCell ref="N120:N121"/>
    <mergeCell ref="M130:M131"/>
    <mergeCell ref="N130:N131"/>
    <mergeCell ref="M132:M133"/>
    <mergeCell ref="N132:N133"/>
    <mergeCell ref="M126:M127"/>
    <mergeCell ref="N126:N127"/>
    <mergeCell ref="M128:M129"/>
    <mergeCell ref="N128:N129"/>
    <mergeCell ref="M142:M143"/>
    <mergeCell ref="N142:N143"/>
    <mergeCell ref="M144:M145"/>
    <mergeCell ref="N144:N145"/>
    <mergeCell ref="M134:M135"/>
    <mergeCell ref="N134:N135"/>
    <mergeCell ref="M136:M137"/>
    <mergeCell ref="N136:N137"/>
    <mergeCell ref="M106:M107"/>
    <mergeCell ref="N106:N107"/>
    <mergeCell ref="M108:M109"/>
    <mergeCell ref="N108:N109"/>
    <mergeCell ref="M102:M103"/>
    <mergeCell ref="N102:N103"/>
    <mergeCell ref="M104:M105"/>
    <mergeCell ref="N104:N105"/>
    <mergeCell ref="M114:M115"/>
    <mergeCell ref="N114:N115"/>
    <mergeCell ref="M116:M117"/>
    <mergeCell ref="N116:N117"/>
    <mergeCell ref="M110:M111"/>
    <mergeCell ref="N110:N111"/>
    <mergeCell ref="M112:M113"/>
    <mergeCell ref="N112:N113"/>
    <mergeCell ref="M122:M123"/>
    <mergeCell ref="N122:N123"/>
    <mergeCell ref="M84:M85"/>
    <mergeCell ref="N84:N85"/>
    <mergeCell ref="M77:M78"/>
    <mergeCell ref="N77:N78"/>
    <mergeCell ref="M79:M80"/>
    <mergeCell ref="N79:N80"/>
    <mergeCell ref="M90:M91"/>
    <mergeCell ref="N90:N91"/>
    <mergeCell ref="M92:M93"/>
    <mergeCell ref="N92:N93"/>
    <mergeCell ref="M86:M87"/>
    <mergeCell ref="N86:N87"/>
    <mergeCell ref="M88:M89"/>
    <mergeCell ref="N88:N89"/>
    <mergeCell ref="M98:M99"/>
    <mergeCell ref="N98:N99"/>
    <mergeCell ref="M100:M101"/>
    <mergeCell ref="N100:N101"/>
    <mergeCell ref="M94:M95"/>
    <mergeCell ref="N94:N95"/>
    <mergeCell ref="M96:M97"/>
    <mergeCell ref="N96:N97"/>
    <mergeCell ref="M65:M66"/>
    <mergeCell ref="N65:N66"/>
    <mergeCell ref="M67:M68"/>
    <mergeCell ref="N67:N68"/>
    <mergeCell ref="M61:M62"/>
    <mergeCell ref="N61:N62"/>
    <mergeCell ref="M63:M64"/>
    <mergeCell ref="N63:N64"/>
    <mergeCell ref="M73:M74"/>
    <mergeCell ref="N73:N74"/>
    <mergeCell ref="M75:M76"/>
    <mergeCell ref="N75:N76"/>
    <mergeCell ref="M69:M70"/>
    <mergeCell ref="N69:N70"/>
    <mergeCell ref="M71:M72"/>
    <mergeCell ref="N71:N72"/>
    <mergeCell ref="M82:M83"/>
    <mergeCell ref="N82:N83"/>
    <mergeCell ref="M39:M40"/>
    <mergeCell ref="N39:N40"/>
    <mergeCell ref="M49:M50"/>
    <mergeCell ref="N49:N50"/>
    <mergeCell ref="M51:M52"/>
    <mergeCell ref="N51:N52"/>
    <mergeCell ref="M45:M46"/>
    <mergeCell ref="N45:N46"/>
    <mergeCell ref="M47:M48"/>
    <mergeCell ref="N47:N48"/>
    <mergeCell ref="M57:M58"/>
    <mergeCell ref="N57:N58"/>
    <mergeCell ref="M59:M60"/>
    <mergeCell ref="N59:N60"/>
    <mergeCell ref="M53:M54"/>
    <mergeCell ref="N53:N54"/>
    <mergeCell ref="M55:M56"/>
    <mergeCell ref="N55:N56"/>
    <mergeCell ref="M19:M20"/>
    <mergeCell ref="N19:N20"/>
    <mergeCell ref="J757:J758"/>
    <mergeCell ref="K757:K758"/>
    <mergeCell ref="J759:J760"/>
    <mergeCell ref="K759:K760"/>
    <mergeCell ref="J753:J754"/>
    <mergeCell ref="K753:K754"/>
    <mergeCell ref="M25:M26"/>
    <mergeCell ref="N25:N26"/>
    <mergeCell ref="M27:M28"/>
    <mergeCell ref="N27:N28"/>
    <mergeCell ref="M21:M22"/>
    <mergeCell ref="N21:N22"/>
    <mergeCell ref="M23:M24"/>
    <mergeCell ref="N23:N24"/>
    <mergeCell ref="M33:M34"/>
    <mergeCell ref="N33:N34"/>
    <mergeCell ref="M35:M36"/>
    <mergeCell ref="N35:N36"/>
    <mergeCell ref="M29:M30"/>
    <mergeCell ref="N29:N30"/>
    <mergeCell ref="M31:M32"/>
    <mergeCell ref="N31:N32"/>
    <mergeCell ref="M41:M42"/>
    <mergeCell ref="N41:N42"/>
    <mergeCell ref="M43:M44"/>
    <mergeCell ref="N43:N44"/>
    <mergeCell ref="M37:M38"/>
    <mergeCell ref="N37:N38"/>
    <mergeCell ref="J737:J738"/>
    <mergeCell ref="K737:K738"/>
    <mergeCell ref="J733:J734"/>
    <mergeCell ref="K733:K734"/>
    <mergeCell ref="J735:J736"/>
    <mergeCell ref="K735:K736"/>
    <mergeCell ref="J745:J746"/>
    <mergeCell ref="K745:K746"/>
    <mergeCell ref="J747:J748"/>
    <mergeCell ref="K747:K748"/>
    <mergeCell ref="J741:J742"/>
    <mergeCell ref="K741:K742"/>
    <mergeCell ref="J743:J744"/>
    <mergeCell ref="K743:K744"/>
    <mergeCell ref="J755:J756"/>
    <mergeCell ref="K755:K756"/>
    <mergeCell ref="J749:J750"/>
    <mergeCell ref="K749:K750"/>
    <mergeCell ref="J751:J752"/>
    <mergeCell ref="K751:K752"/>
    <mergeCell ref="J715:J716"/>
    <mergeCell ref="K715:K716"/>
    <mergeCell ref="J709:J710"/>
    <mergeCell ref="K709:K710"/>
    <mergeCell ref="J711:J712"/>
    <mergeCell ref="K711:K712"/>
    <mergeCell ref="J721:J722"/>
    <mergeCell ref="K721:K722"/>
    <mergeCell ref="J723:J724"/>
    <mergeCell ref="K723:K724"/>
    <mergeCell ref="J717:J718"/>
    <mergeCell ref="K717:K718"/>
    <mergeCell ref="J719:J720"/>
    <mergeCell ref="K719:K720"/>
    <mergeCell ref="J729:J730"/>
    <mergeCell ref="K729:K730"/>
    <mergeCell ref="J731:J732"/>
    <mergeCell ref="K731:K732"/>
    <mergeCell ref="J725:J726"/>
    <mergeCell ref="K725:K726"/>
    <mergeCell ref="J727:J728"/>
    <mergeCell ref="K727:K728"/>
    <mergeCell ref="J696:J697"/>
    <mergeCell ref="K696:K697"/>
    <mergeCell ref="J698:J699"/>
    <mergeCell ref="K698:K699"/>
    <mergeCell ref="J692:J693"/>
    <mergeCell ref="K692:K693"/>
    <mergeCell ref="J694:J695"/>
    <mergeCell ref="K694:K695"/>
    <mergeCell ref="J705:J706"/>
    <mergeCell ref="K705:K706"/>
    <mergeCell ref="J707:J708"/>
    <mergeCell ref="K707:K708"/>
    <mergeCell ref="J701:J702"/>
    <mergeCell ref="K701:K702"/>
    <mergeCell ref="J703:J704"/>
    <mergeCell ref="K703:K704"/>
    <mergeCell ref="J713:J714"/>
    <mergeCell ref="K713:K714"/>
    <mergeCell ref="J674:J675"/>
    <mergeCell ref="K674:K675"/>
    <mergeCell ref="J668:J669"/>
    <mergeCell ref="K668:K669"/>
    <mergeCell ref="J670:J671"/>
    <mergeCell ref="K670:K671"/>
    <mergeCell ref="J680:J681"/>
    <mergeCell ref="K680:K681"/>
    <mergeCell ref="J682:J683"/>
    <mergeCell ref="K682:K683"/>
    <mergeCell ref="J676:J677"/>
    <mergeCell ref="K676:K677"/>
    <mergeCell ref="J678:J679"/>
    <mergeCell ref="K678:K679"/>
    <mergeCell ref="J688:J689"/>
    <mergeCell ref="K688:K689"/>
    <mergeCell ref="J690:J691"/>
    <mergeCell ref="K690:K691"/>
    <mergeCell ref="J684:J685"/>
    <mergeCell ref="K684:K685"/>
    <mergeCell ref="J686:J687"/>
    <mergeCell ref="K686:K687"/>
    <mergeCell ref="J656:J657"/>
    <mergeCell ref="K656:K657"/>
    <mergeCell ref="J658:J659"/>
    <mergeCell ref="K658:K659"/>
    <mergeCell ref="J652:J653"/>
    <mergeCell ref="K652:K653"/>
    <mergeCell ref="J654:J655"/>
    <mergeCell ref="K654:K655"/>
    <mergeCell ref="J664:J665"/>
    <mergeCell ref="K664:K665"/>
    <mergeCell ref="J666:J667"/>
    <mergeCell ref="K666:K667"/>
    <mergeCell ref="J660:J661"/>
    <mergeCell ref="K660:K661"/>
    <mergeCell ref="J662:J663"/>
    <mergeCell ref="K662:K663"/>
    <mergeCell ref="J672:J673"/>
    <mergeCell ref="K672:K673"/>
    <mergeCell ref="J633:J634"/>
    <mergeCell ref="K633:K634"/>
    <mergeCell ref="J627:J628"/>
    <mergeCell ref="K627:K628"/>
    <mergeCell ref="J629:J630"/>
    <mergeCell ref="K629:K630"/>
    <mergeCell ref="J640:J641"/>
    <mergeCell ref="K640:K641"/>
    <mergeCell ref="J642:J643"/>
    <mergeCell ref="K642:K643"/>
    <mergeCell ref="J635:J636"/>
    <mergeCell ref="K635:K636"/>
    <mergeCell ref="J637:J638"/>
    <mergeCell ref="K637:K638"/>
    <mergeCell ref="J648:J649"/>
    <mergeCell ref="K648:K649"/>
    <mergeCell ref="J650:J651"/>
    <mergeCell ref="K650:K651"/>
    <mergeCell ref="J644:J645"/>
    <mergeCell ref="K644:K645"/>
    <mergeCell ref="J646:J647"/>
    <mergeCell ref="K646:K647"/>
    <mergeCell ref="J615:J616"/>
    <mergeCell ref="K615:K616"/>
    <mergeCell ref="J617:J618"/>
    <mergeCell ref="K617:K618"/>
    <mergeCell ref="J611:J612"/>
    <mergeCell ref="K611:K612"/>
    <mergeCell ref="J613:J614"/>
    <mergeCell ref="K613:K614"/>
    <mergeCell ref="J623:J624"/>
    <mergeCell ref="K623:K624"/>
    <mergeCell ref="J625:J626"/>
    <mergeCell ref="K625:K626"/>
    <mergeCell ref="J619:J620"/>
    <mergeCell ref="K619:K620"/>
    <mergeCell ref="J621:J622"/>
    <mergeCell ref="K621:K622"/>
    <mergeCell ref="J631:J632"/>
    <mergeCell ref="K631:K632"/>
    <mergeCell ref="J593:J594"/>
    <mergeCell ref="K593:K594"/>
    <mergeCell ref="J587:J588"/>
    <mergeCell ref="K587:K588"/>
    <mergeCell ref="J589:J590"/>
    <mergeCell ref="K589:K590"/>
    <mergeCell ref="J599:J600"/>
    <mergeCell ref="K599:K600"/>
    <mergeCell ref="J601:J602"/>
    <mergeCell ref="K601:K602"/>
    <mergeCell ref="J595:J596"/>
    <mergeCell ref="K595:K596"/>
    <mergeCell ref="J597:J598"/>
    <mergeCell ref="K597:K598"/>
    <mergeCell ref="J607:J608"/>
    <mergeCell ref="K607:K608"/>
    <mergeCell ref="J609:J610"/>
    <mergeCell ref="K609:K610"/>
    <mergeCell ref="J603:J604"/>
    <mergeCell ref="K603:K604"/>
    <mergeCell ref="J605:J606"/>
    <mergeCell ref="K605:K606"/>
    <mergeCell ref="J574:J575"/>
    <mergeCell ref="K574:K575"/>
    <mergeCell ref="J577:J578"/>
    <mergeCell ref="K577:K578"/>
    <mergeCell ref="J570:J571"/>
    <mergeCell ref="K570:K571"/>
    <mergeCell ref="J572:J573"/>
    <mergeCell ref="K572:K573"/>
    <mergeCell ref="J583:J584"/>
    <mergeCell ref="K583:K584"/>
    <mergeCell ref="J585:J586"/>
    <mergeCell ref="K585:K586"/>
    <mergeCell ref="J579:J580"/>
    <mergeCell ref="K579:K580"/>
    <mergeCell ref="J581:J582"/>
    <mergeCell ref="K581:K582"/>
    <mergeCell ref="J591:J592"/>
    <mergeCell ref="K591:K592"/>
    <mergeCell ref="J552:J553"/>
    <mergeCell ref="K552:K553"/>
    <mergeCell ref="J546:J547"/>
    <mergeCell ref="K546:K547"/>
    <mergeCell ref="J548:J549"/>
    <mergeCell ref="K548:K549"/>
    <mergeCell ref="J558:J559"/>
    <mergeCell ref="K558:K559"/>
    <mergeCell ref="J560:J561"/>
    <mergeCell ref="K560:K561"/>
    <mergeCell ref="J554:J555"/>
    <mergeCell ref="K554:K555"/>
    <mergeCell ref="J556:J557"/>
    <mergeCell ref="K556:K557"/>
    <mergeCell ref="J566:J567"/>
    <mergeCell ref="K566:K567"/>
    <mergeCell ref="J568:J569"/>
    <mergeCell ref="K568:K569"/>
    <mergeCell ref="J562:J563"/>
    <mergeCell ref="K562:K563"/>
    <mergeCell ref="J564:J565"/>
    <mergeCell ref="K564:K565"/>
    <mergeCell ref="J534:J535"/>
    <mergeCell ref="K534:K535"/>
    <mergeCell ref="J536:J537"/>
    <mergeCell ref="K536:K537"/>
    <mergeCell ref="J530:J531"/>
    <mergeCell ref="K530:K531"/>
    <mergeCell ref="J532:J533"/>
    <mergeCell ref="K532:K533"/>
    <mergeCell ref="J542:J543"/>
    <mergeCell ref="K542:K543"/>
    <mergeCell ref="J544:J545"/>
    <mergeCell ref="K544:K545"/>
    <mergeCell ref="J538:J539"/>
    <mergeCell ref="K538:K539"/>
    <mergeCell ref="J540:J541"/>
    <mergeCell ref="K540:K541"/>
    <mergeCell ref="J550:J551"/>
    <mergeCell ref="K550:K551"/>
    <mergeCell ref="J511:J512"/>
    <mergeCell ref="K511:K512"/>
    <mergeCell ref="J505:J506"/>
    <mergeCell ref="K505:K506"/>
    <mergeCell ref="J507:J508"/>
    <mergeCell ref="K507:K508"/>
    <mergeCell ref="J518:J519"/>
    <mergeCell ref="K518:K519"/>
    <mergeCell ref="J520:J521"/>
    <mergeCell ref="K520:K521"/>
    <mergeCell ref="J513:J514"/>
    <mergeCell ref="K513:K514"/>
    <mergeCell ref="J516:J517"/>
    <mergeCell ref="K516:K517"/>
    <mergeCell ref="J526:J527"/>
    <mergeCell ref="K526:K527"/>
    <mergeCell ref="J528:J529"/>
    <mergeCell ref="K528:K529"/>
    <mergeCell ref="J522:J523"/>
    <mergeCell ref="K522:K523"/>
    <mergeCell ref="J524:J525"/>
    <mergeCell ref="K524:K525"/>
    <mergeCell ref="J493:J494"/>
    <mergeCell ref="K493:K494"/>
    <mergeCell ref="J495:J496"/>
    <mergeCell ref="K495:K496"/>
    <mergeCell ref="J489:J490"/>
    <mergeCell ref="K489:K490"/>
    <mergeCell ref="J491:J492"/>
    <mergeCell ref="K491:K492"/>
    <mergeCell ref="J501:J502"/>
    <mergeCell ref="K501:K502"/>
    <mergeCell ref="J503:J504"/>
    <mergeCell ref="K503:K504"/>
    <mergeCell ref="J497:J498"/>
    <mergeCell ref="K497:K498"/>
    <mergeCell ref="J499:J500"/>
    <mergeCell ref="K499:K500"/>
    <mergeCell ref="J509:J510"/>
    <mergeCell ref="K509:K510"/>
    <mergeCell ref="J471:J472"/>
    <mergeCell ref="K471:K472"/>
    <mergeCell ref="J465:J466"/>
    <mergeCell ref="K465:K466"/>
    <mergeCell ref="J467:J468"/>
    <mergeCell ref="K467:K468"/>
    <mergeCell ref="J477:J478"/>
    <mergeCell ref="K477:K478"/>
    <mergeCell ref="J479:J480"/>
    <mergeCell ref="K479:K480"/>
    <mergeCell ref="J473:J474"/>
    <mergeCell ref="K473:K474"/>
    <mergeCell ref="J475:J476"/>
    <mergeCell ref="K475:K476"/>
    <mergeCell ref="J485:J486"/>
    <mergeCell ref="K485:K486"/>
    <mergeCell ref="J487:J488"/>
    <mergeCell ref="K487:K488"/>
    <mergeCell ref="J481:J482"/>
    <mergeCell ref="K481:K482"/>
    <mergeCell ref="J483:J484"/>
    <mergeCell ref="K483:K484"/>
    <mergeCell ref="J453:J454"/>
    <mergeCell ref="K453:K454"/>
    <mergeCell ref="J455:J456"/>
    <mergeCell ref="K455:K456"/>
    <mergeCell ref="J448:J449"/>
    <mergeCell ref="K448:K449"/>
    <mergeCell ref="J450:J451"/>
    <mergeCell ref="K450:K451"/>
    <mergeCell ref="J461:J462"/>
    <mergeCell ref="K461:K462"/>
    <mergeCell ref="J463:J464"/>
    <mergeCell ref="K463:K464"/>
    <mergeCell ref="J457:J458"/>
    <mergeCell ref="K457:K458"/>
    <mergeCell ref="J459:J460"/>
    <mergeCell ref="K459:K460"/>
    <mergeCell ref="J469:J470"/>
    <mergeCell ref="K469:K470"/>
    <mergeCell ref="J430:J431"/>
    <mergeCell ref="K430:K431"/>
    <mergeCell ref="J424:J425"/>
    <mergeCell ref="K424:K425"/>
    <mergeCell ref="J426:J427"/>
    <mergeCell ref="K426:K427"/>
    <mergeCell ref="J436:J437"/>
    <mergeCell ref="K436:K437"/>
    <mergeCell ref="J438:J439"/>
    <mergeCell ref="K438:K439"/>
    <mergeCell ref="J432:J433"/>
    <mergeCell ref="K432:K433"/>
    <mergeCell ref="J434:J435"/>
    <mergeCell ref="K434:K435"/>
    <mergeCell ref="J444:J445"/>
    <mergeCell ref="K444:K445"/>
    <mergeCell ref="J446:J447"/>
    <mergeCell ref="K446:K447"/>
    <mergeCell ref="J440:J441"/>
    <mergeCell ref="K440:K441"/>
    <mergeCell ref="J442:J443"/>
    <mergeCell ref="K442:K443"/>
    <mergeCell ref="J412:J413"/>
    <mergeCell ref="K412:K413"/>
    <mergeCell ref="J414:J415"/>
    <mergeCell ref="K414:K415"/>
    <mergeCell ref="J408:J409"/>
    <mergeCell ref="K408:K409"/>
    <mergeCell ref="J410:J411"/>
    <mergeCell ref="K410:K411"/>
    <mergeCell ref="J420:J421"/>
    <mergeCell ref="K420:K421"/>
    <mergeCell ref="J422:J423"/>
    <mergeCell ref="K422:K423"/>
    <mergeCell ref="J416:J417"/>
    <mergeCell ref="K416:K417"/>
    <mergeCell ref="J418:J419"/>
    <mergeCell ref="K418:K419"/>
    <mergeCell ref="J428:J429"/>
    <mergeCell ref="K428:K429"/>
    <mergeCell ref="J390:J391"/>
    <mergeCell ref="K390:K391"/>
    <mergeCell ref="J383:J384"/>
    <mergeCell ref="K383:K384"/>
    <mergeCell ref="J385:J386"/>
    <mergeCell ref="K385:K386"/>
    <mergeCell ref="J396:J397"/>
    <mergeCell ref="K396:K397"/>
    <mergeCell ref="J398:J399"/>
    <mergeCell ref="K398:K399"/>
    <mergeCell ref="J392:J393"/>
    <mergeCell ref="K392:K393"/>
    <mergeCell ref="J394:J395"/>
    <mergeCell ref="K394:K395"/>
    <mergeCell ref="J404:J405"/>
    <mergeCell ref="K404:K405"/>
    <mergeCell ref="J406:J407"/>
    <mergeCell ref="K406:K407"/>
    <mergeCell ref="J400:J401"/>
    <mergeCell ref="K400:K401"/>
    <mergeCell ref="J402:J403"/>
    <mergeCell ref="K402:K403"/>
    <mergeCell ref="J371:J372"/>
    <mergeCell ref="K371:K372"/>
    <mergeCell ref="J373:J374"/>
    <mergeCell ref="K373:K374"/>
    <mergeCell ref="J367:J368"/>
    <mergeCell ref="K367:K368"/>
    <mergeCell ref="J369:J370"/>
    <mergeCell ref="K369:K370"/>
    <mergeCell ref="J379:J380"/>
    <mergeCell ref="K379:K380"/>
    <mergeCell ref="J381:J382"/>
    <mergeCell ref="K381:K382"/>
    <mergeCell ref="J375:J376"/>
    <mergeCell ref="K375:K376"/>
    <mergeCell ref="J377:J378"/>
    <mergeCell ref="K377:K378"/>
    <mergeCell ref="J387:J388"/>
    <mergeCell ref="K387:K388"/>
    <mergeCell ref="J349:J350"/>
    <mergeCell ref="K349:K350"/>
    <mergeCell ref="J343:J344"/>
    <mergeCell ref="K343:K344"/>
    <mergeCell ref="J345:J346"/>
    <mergeCell ref="K345:K346"/>
    <mergeCell ref="J355:J356"/>
    <mergeCell ref="K355:K356"/>
    <mergeCell ref="J357:J358"/>
    <mergeCell ref="K357:K358"/>
    <mergeCell ref="J351:J352"/>
    <mergeCell ref="K351:K352"/>
    <mergeCell ref="J353:J354"/>
    <mergeCell ref="K353:K354"/>
    <mergeCell ref="J363:J364"/>
    <mergeCell ref="K363:K364"/>
    <mergeCell ref="J365:J366"/>
    <mergeCell ref="K365:K366"/>
    <mergeCell ref="J359:J360"/>
    <mergeCell ref="K359:K360"/>
    <mergeCell ref="J361:J362"/>
    <mergeCell ref="K361:K362"/>
    <mergeCell ref="J331:J332"/>
    <mergeCell ref="K331:K332"/>
    <mergeCell ref="J333:J334"/>
    <mergeCell ref="K333:K334"/>
    <mergeCell ref="J326:J327"/>
    <mergeCell ref="K326:K327"/>
    <mergeCell ref="J329:J330"/>
    <mergeCell ref="K329:K330"/>
    <mergeCell ref="J339:J340"/>
    <mergeCell ref="K339:K340"/>
    <mergeCell ref="J341:J342"/>
    <mergeCell ref="K341:K342"/>
    <mergeCell ref="J335:J336"/>
    <mergeCell ref="K335:K336"/>
    <mergeCell ref="J337:J338"/>
    <mergeCell ref="K337:K338"/>
    <mergeCell ref="J347:J348"/>
    <mergeCell ref="K347:K348"/>
    <mergeCell ref="J308:J309"/>
    <mergeCell ref="K308:K309"/>
    <mergeCell ref="J302:J303"/>
    <mergeCell ref="K302:K303"/>
    <mergeCell ref="J304:J305"/>
    <mergeCell ref="K304:K305"/>
    <mergeCell ref="J314:J315"/>
    <mergeCell ref="K314:K315"/>
    <mergeCell ref="J316:J317"/>
    <mergeCell ref="K316:K317"/>
    <mergeCell ref="J310:J311"/>
    <mergeCell ref="K310:K311"/>
    <mergeCell ref="J312:J313"/>
    <mergeCell ref="K312:K313"/>
    <mergeCell ref="J322:J323"/>
    <mergeCell ref="K322:K323"/>
    <mergeCell ref="J324:J325"/>
    <mergeCell ref="K324:K325"/>
    <mergeCell ref="J318:J319"/>
    <mergeCell ref="K318:K319"/>
    <mergeCell ref="J320:J321"/>
    <mergeCell ref="K320:K321"/>
    <mergeCell ref="J290:J291"/>
    <mergeCell ref="K290:K291"/>
    <mergeCell ref="J292:J293"/>
    <mergeCell ref="K292:K293"/>
    <mergeCell ref="J286:J287"/>
    <mergeCell ref="K286:K287"/>
    <mergeCell ref="J288:J289"/>
    <mergeCell ref="K288:K289"/>
    <mergeCell ref="J298:J299"/>
    <mergeCell ref="K298:K299"/>
    <mergeCell ref="J300:J301"/>
    <mergeCell ref="K300:K301"/>
    <mergeCell ref="J294:J295"/>
    <mergeCell ref="K294:K295"/>
    <mergeCell ref="J296:J297"/>
    <mergeCell ref="K296:K297"/>
    <mergeCell ref="J306:J307"/>
    <mergeCell ref="K306:K307"/>
    <mergeCell ref="J268:J269"/>
    <mergeCell ref="K268:K269"/>
    <mergeCell ref="J261:J262"/>
    <mergeCell ref="K261:K262"/>
    <mergeCell ref="J263:J264"/>
    <mergeCell ref="K263:K264"/>
    <mergeCell ref="J274:J275"/>
    <mergeCell ref="K274:K275"/>
    <mergeCell ref="J276:J277"/>
    <mergeCell ref="K276:K277"/>
    <mergeCell ref="J270:J271"/>
    <mergeCell ref="K270:K271"/>
    <mergeCell ref="J272:J273"/>
    <mergeCell ref="K272:K273"/>
    <mergeCell ref="J282:J283"/>
    <mergeCell ref="K282:K283"/>
    <mergeCell ref="J284:J285"/>
    <mergeCell ref="K284:K285"/>
    <mergeCell ref="J278:J279"/>
    <mergeCell ref="K278:K279"/>
    <mergeCell ref="J280:J281"/>
    <mergeCell ref="K280:K281"/>
    <mergeCell ref="J249:J250"/>
    <mergeCell ref="K249:K250"/>
    <mergeCell ref="J251:J252"/>
    <mergeCell ref="K251:K252"/>
    <mergeCell ref="J245:J246"/>
    <mergeCell ref="K245:K246"/>
    <mergeCell ref="J247:J248"/>
    <mergeCell ref="K247:K248"/>
    <mergeCell ref="J257:J258"/>
    <mergeCell ref="K257:K258"/>
    <mergeCell ref="J259:J260"/>
    <mergeCell ref="K259:K260"/>
    <mergeCell ref="J253:J254"/>
    <mergeCell ref="K253:K254"/>
    <mergeCell ref="J255:J256"/>
    <mergeCell ref="K255:K256"/>
    <mergeCell ref="J266:J267"/>
    <mergeCell ref="K266:K267"/>
    <mergeCell ref="J227:J228"/>
    <mergeCell ref="K227:K228"/>
    <mergeCell ref="J221:J222"/>
    <mergeCell ref="K221:K222"/>
    <mergeCell ref="J223:J224"/>
    <mergeCell ref="K223:K224"/>
    <mergeCell ref="J233:J234"/>
    <mergeCell ref="K233:K234"/>
    <mergeCell ref="J235:J236"/>
    <mergeCell ref="K235:K236"/>
    <mergeCell ref="J229:J230"/>
    <mergeCell ref="K229:K230"/>
    <mergeCell ref="J231:J232"/>
    <mergeCell ref="K231:K232"/>
    <mergeCell ref="J241:J242"/>
    <mergeCell ref="K241:K242"/>
    <mergeCell ref="J243:J244"/>
    <mergeCell ref="K243:K244"/>
    <mergeCell ref="J237:J238"/>
    <mergeCell ref="K237:K238"/>
    <mergeCell ref="J239:J240"/>
    <mergeCell ref="K239:K240"/>
    <mergeCell ref="J209:J210"/>
    <mergeCell ref="K209:K210"/>
    <mergeCell ref="J211:J212"/>
    <mergeCell ref="K211:K212"/>
    <mergeCell ref="J205:J206"/>
    <mergeCell ref="K205:K206"/>
    <mergeCell ref="J207:J208"/>
    <mergeCell ref="K207:K208"/>
    <mergeCell ref="J217:J218"/>
    <mergeCell ref="K217:K218"/>
    <mergeCell ref="J219:J220"/>
    <mergeCell ref="K219:K220"/>
    <mergeCell ref="J213:J214"/>
    <mergeCell ref="K213:K214"/>
    <mergeCell ref="J215:J216"/>
    <mergeCell ref="K215:K216"/>
    <mergeCell ref="J225:J226"/>
    <mergeCell ref="K225:K226"/>
    <mergeCell ref="J186:J187"/>
    <mergeCell ref="K186:K187"/>
    <mergeCell ref="J180:J181"/>
    <mergeCell ref="K180:K181"/>
    <mergeCell ref="J182:J183"/>
    <mergeCell ref="K182:K183"/>
    <mergeCell ref="J192:J193"/>
    <mergeCell ref="K192:K193"/>
    <mergeCell ref="J194:J195"/>
    <mergeCell ref="K194:K195"/>
    <mergeCell ref="J188:J189"/>
    <mergeCell ref="K188:K189"/>
    <mergeCell ref="J190:J191"/>
    <mergeCell ref="K190:K191"/>
    <mergeCell ref="J200:J201"/>
    <mergeCell ref="K200:K201"/>
    <mergeCell ref="J202:J203"/>
    <mergeCell ref="K202:K203"/>
    <mergeCell ref="J196:J197"/>
    <mergeCell ref="K196:K197"/>
    <mergeCell ref="J198:J199"/>
    <mergeCell ref="K198:K199"/>
    <mergeCell ref="J168:J169"/>
    <mergeCell ref="K168:K169"/>
    <mergeCell ref="J170:J171"/>
    <mergeCell ref="K170:K171"/>
    <mergeCell ref="J164:J165"/>
    <mergeCell ref="K164:K165"/>
    <mergeCell ref="J166:J167"/>
    <mergeCell ref="K166:K167"/>
    <mergeCell ref="J176:J177"/>
    <mergeCell ref="K176:K177"/>
    <mergeCell ref="J178:J179"/>
    <mergeCell ref="K178:K179"/>
    <mergeCell ref="J172:J173"/>
    <mergeCell ref="K172:K173"/>
    <mergeCell ref="J174:J175"/>
    <mergeCell ref="K174:K175"/>
    <mergeCell ref="J184:J185"/>
    <mergeCell ref="K184:K185"/>
    <mergeCell ref="J146:J147"/>
    <mergeCell ref="K146:K147"/>
    <mergeCell ref="J136:J137"/>
    <mergeCell ref="K136:K137"/>
    <mergeCell ref="J142:J143"/>
    <mergeCell ref="K142:K143"/>
    <mergeCell ref="J152:J153"/>
    <mergeCell ref="K152:K153"/>
    <mergeCell ref="J154:J155"/>
    <mergeCell ref="K154:K155"/>
    <mergeCell ref="J148:J149"/>
    <mergeCell ref="K148:K149"/>
    <mergeCell ref="J150:J151"/>
    <mergeCell ref="K150:K151"/>
    <mergeCell ref="J160:J161"/>
    <mergeCell ref="K160:K161"/>
    <mergeCell ref="J162:J163"/>
    <mergeCell ref="K162:K163"/>
    <mergeCell ref="J156:J157"/>
    <mergeCell ref="K156:K157"/>
    <mergeCell ref="J158:J159"/>
    <mergeCell ref="K158:K159"/>
    <mergeCell ref="J124:J125"/>
    <mergeCell ref="K124:K125"/>
    <mergeCell ref="J126:J127"/>
    <mergeCell ref="K126:K127"/>
    <mergeCell ref="J120:J121"/>
    <mergeCell ref="K120:K121"/>
    <mergeCell ref="J122:J123"/>
    <mergeCell ref="K122:K123"/>
    <mergeCell ref="J132:J133"/>
    <mergeCell ref="K132:K133"/>
    <mergeCell ref="J134:J135"/>
    <mergeCell ref="K134:K135"/>
    <mergeCell ref="J128:J129"/>
    <mergeCell ref="K128:K129"/>
    <mergeCell ref="J130:J131"/>
    <mergeCell ref="K130:K131"/>
    <mergeCell ref="J144:J145"/>
    <mergeCell ref="K144:K145"/>
    <mergeCell ref="J102:J103"/>
    <mergeCell ref="K102:K103"/>
    <mergeCell ref="J96:J97"/>
    <mergeCell ref="K96:K97"/>
    <mergeCell ref="J98:J99"/>
    <mergeCell ref="K98:K99"/>
    <mergeCell ref="J108:J109"/>
    <mergeCell ref="K108:K109"/>
    <mergeCell ref="J110:J111"/>
    <mergeCell ref="K110:K111"/>
    <mergeCell ref="J104:J105"/>
    <mergeCell ref="K104:K105"/>
    <mergeCell ref="J106:J107"/>
    <mergeCell ref="K106:K107"/>
    <mergeCell ref="J116:J117"/>
    <mergeCell ref="K116:K117"/>
    <mergeCell ref="J118:J119"/>
    <mergeCell ref="K118:K119"/>
    <mergeCell ref="J112:J113"/>
    <mergeCell ref="K112:K113"/>
    <mergeCell ref="J114:J115"/>
    <mergeCell ref="K114:K115"/>
    <mergeCell ref="J84:J85"/>
    <mergeCell ref="K84:K85"/>
    <mergeCell ref="J86:J87"/>
    <mergeCell ref="K86:K87"/>
    <mergeCell ref="J79:J80"/>
    <mergeCell ref="K79:K80"/>
    <mergeCell ref="J82:J83"/>
    <mergeCell ref="K82:K83"/>
    <mergeCell ref="J92:J93"/>
    <mergeCell ref="K92:K93"/>
    <mergeCell ref="J94:J95"/>
    <mergeCell ref="K94:K95"/>
    <mergeCell ref="J88:J89"/>
    <mergeCell ref="K88:K89"/>
    <mergeCell ref="J90:J91"/>
    <mergeCell ref="K90:K91"/>
    <mergeCell ref="J100:J101"/>
    <mergeCell ref="K100:K101"/>
    <mergeCell ref="J61:J62"/>
    <mergeCell ref="K61:K62"/>
    <mergeCell ref="J55:J56"/>
    <mergeCell ref="K55:K56"/>
    <mergeCell ref="J57:J58"/>
    <mergeCell ref="K57:K58"/>
    <mergeCell ref="J67:J68"/>
    <mergeCell ref="K67:K68"/>
    <mergeCell ref="J69:J70"/>
    <mergeCell ref="K69:K70"/>
    <mergeCell ref="J63:J64"/>
    <mergeCell ref="K63:K64"/>
    <mergeCell ref="J65:J66"/>
    <mergeCell ref="K65:K66"/>
    <mergeCell ref="J75:J76"/>
    <mergeCell ref="K75:K76"/>
    <mergeCell ref="J77:J78"/>
    <mergeCell ref="K77:K78"/>
    <mergeCell ref="J71:J72"/>
    <mergeCell ref="K71:K72"/>
    <mergeCell ref="J73:J74"/>
    <mergeCell ref="K73:K74"/>
    <mergeCell ref="J43:J44"/>
    <mergeCell ref="K43:K44"/>
    <mergeCell ref="J45:J46"/>
    <mergeCell ref="K45:K46"/>
    <mergeCell ref="J39:J40"/>
    <mergeCell ref="K39:K40"/>
    <mergeCell ref="J41:J42"/>
    <mergeCell ref="K41:K42"/>
    <mergeCell ref="J51:J52"/>
    <mergeCell ref="K51:K52"/>
    <mergeCell ref="J53:J54"/>
    <mergeCell ref="K53:K54"/>
    <mergeCell ref="J47:J48"/>
    <mergeCell ref="K47:K48"/>
    <mergeCell ref="J49:J50"/>
    <mergeCell ref="K49:K50"/>
    <mergeCell ref="J59:J60"/>
    <mergeCell ref="K59:K60"/>
    <mergeCell ref="J19:J20"/>
    <mergeCell ref="K19:K20"/>
    <mergeCell ref="J21:J22"/>
    <mergeCell ref="K21:K22"/>
    <mergeCell ref="G759:G760"/>
    <mergeCell ref="H759:H760"/>
    <mergeCell ref="G751:G752"/>
    <mergeCell ref="H751:H752"/>
    <mergeCell ref="G753:G754"/>
    <mergeCell ref="H753:H754"/>
    <mergeCell ref="J27:J28"/>
    <mergeCell ref="K27:K28"/>
    <mergeCell ref="J29:J30"/>
    <mergeCell ref="K29:K30"/>
    <mergeCell ref="J23:J24"/>
    <mergeCell ref="K23:K24"/>
    <mergeCell ref="J25:J26"/>
    <mergeCell ref="K25:K26"/>
    <mergeCell ref="J35:J36"/>
    <mergeCell ref="K35:K36"/>
    <mergeCell ref="J37:J38"/>
    <mergeCell ref="K37:K38"/>
    <mergeCell ref="J31:J32"/>
    <mergeCell ref="K31:K32"/>
    <mergeCell ref="J33:J34"/>
    <mergeCell ref="K33:K34"/>
    <mergeCell ref="G733:G734"/>
    <mergeCell ref="H733:H734"/>
    <mergeCell ref="G727:G728"/>
    <mergeCell ref="H727:H728"/>
    <mergeCell ref="G729:G730"/>
    <mergeCell ref="H729:H730"/>
    <mergeCell ref="G735:G736"/>
    <mergeCell ref="H735:H736"/>
    <mergeCell ref="G737:G738"/>
    <mergeCell ref="H737:H738"/>
    <mergeCell ref="G747:G748"/>
    <mergeCell ref="H747:H748"/>
    <mergeCell ref="G749:G750"/>
    <mergeCell ref="H749:H750"/>
    <mergeCell ref="G743:G744"/>
    <mergeCell ref="H743:H744"/>
    <mergeCell ref="G745:G746"/>
    <mergeCell ref="H745:H746"/>
    <mergeCell ref="G715:G716"/>
    <mergeCell ref="H715:H716"/>
    <mergeCell ref="G717:G718"/>
    <mergeCell ref="H717:H718"/>
    <mergeCell ref="G711:G712"/>
    <mergeCell ref="H711:H712"/>
    <mergeCell ref="G713:G714"/>
    <mergeCell ref="H713:H714"/>
    <mergeCell ref="G723:G724"/>
    <mergeCell ref="H723:H724"/>
    <mergeCell ref="G725:G726"/>
    <mergeCell ref="H725:H726"/>
    <mergeCell ref="G719:G720"/>
    <mergeCell ref="H719:H720"/>
    <mergeCell ref="G721:G722"/>
    <mergeCell ref="H721:H722"/>
    <mergeCell ref="G731:G732"/>
    <mergeCell ref="H731:H732"/>
    <mergeCell ref="G692:G693"/>
    <mergeCell ref="H692:H693"/>
    <mergeCell ref="G686:G687"/>
    <mergeCell ref="H686:H687"/>
    <mergeCell ref="G688:G689"/>
    <mergeCell ref="H688:H689"/>
    <mergeCell ref="G698:G699"/>
    <mergeCell ref="H698:H699"/>
    <mergeCell ref="G701:G702"/>
    <mergeCell ref="H701:H702"/>
    <mergeCell ref="G694:G695"/>
    <mergeCell ref="H694:H695"/>
    <mergeCell ref="G696:G697"/>
    <mergeCell ref="H696:H697"/>
    <mergeCell ref="G707:G708"/>
    <mergeCell ref="H707:H708"/>
    <mergeCell ref="G709:G710"/>
    <mergeCell ref="H709:H710"/>
    <mergeCell ref="G703:G704"/>
    <mergeCell ref="H703:H704"/>
    <mergeCell ref="G705:G706"/>
    <mergeCell ref="H705:H706"/>
    <mergeCell ref="G674:G675"/>
    <mergeCell ref="H674:H675"/>
    <mergeCell ref="G676:G677"/>
    <mergeCell ref="H676:H677"/>
    <mergeCell ref="G670:G671"/>
    <mergeCell ref="H670:H671"/>
    <mergeCell ref="G672:G673"/>
    <mergeCell ref="H672:H673"/>
    <mergeCell ref="G682:G683"/>
    <mergeCell ref="H682:H683"/>
    <mergeCell ref="G684:G685"/>
    <mergeCell ref="H684:H685"/>
    <mergeCell ref="G678:G679"/>
    <mergeCell ref="H678:H679"/>
    <mergeCell ref="G680:G681"/>
    <mergeCell ref="H680:H681"/>
    <mergeCell ref="G690:G691"/>
    <mergeCell ref="H690:H691"/>
    <mergeCell ref="G652:G653"/>
    <mergeCell ref="H652:H653"/>
    <mergeCell ref="G646:G647"/>
    <mergeCell ref="H646:H647"/>
    <mergeCell ref="G648:G649"/>
    <mergeCell ref="H648:H649"/>
    <mergeCell ref="G658:G659"/>
    <mergeCell ref="H658:H659"/>
    <mergeCell ref="G660:G661"/>
    <mergeCell ref="H660:H661"/>
    <mergeCell ref="G654:G655"/>
    <mergeCell ref="H654:H655"/>
    <mergeCell ref="G656:G657"/>
    <mergeCell ref="H656:H657"/>
    <mergeCell ref="G666:G667"/>
    <mergeCell ref="H666:H667"/>
    <mergeCell ref="G668:G669"/>
    <mergeCell ref="H668:H669"/>
    <mergeCell ref="G662:G663"/>
    <mergeCell ref="H662:H663"/>
    <mergeCell ref="G664:G665"/>
    <mergeCell ref="H664:H665"/>
    <mergeCell ref="G633:G634"/>
    <mergeCell ref="H633:H634"/>
    <mergeCell ref="G635:G636"/>
    <mergeCell ref="H635:H636"/>
    <mergeCell ref="G629:G630"/>
    <mergeCell ref="H629:H630"/>
    <mergeCell ref="G631:G632"/>
    <mergeCell ref="H631:H632"/>
    <mergeCell ref="G642:G643"/>
    <mergeCell ref="H642:H643"/>
    <mergeCell ref="G644:G645"/>
    <mergeCell ref="H644:H645"/>
    <mergeCell ref="G637:G638"/>
    <mergeCell ref="H637:H638"/>
    <mergeCell ref="G640:G641"/>
    <mergeCell ref="H640:H641"/>
    <mergeCell ref="G650:G651"/>
    <mergeCell ref="H650:H651"/>
    <mergeCell ref="G611:G612"/>
    <mergeCell ref="H611:H612"/>
    <mergeCell ref="G605:G606"/>
    <mergeCell ref="H605:H606"/>
    <mergeCell ref="G607:G608"/>
    <mergeCell ref="H607:H608"/>
    <mergeCell ref="G617:G618"/>
    <mergeCell ref="H617:H618"/>
    <mergeCell ref="G619:G620"/>
    <mergeCell ref="H619:H620"/>
    <mergeCell ref="G613:G614"/>
    <mergeCell ref="H613:H614"/>
    <mergeCell ref="G615:G616"/>
    <mergeCell ref="H615:H616"/>
    <mergeCell ref="G625:G626"/>
    <mergeCell ref="H625:H626"/>
    <mergeCell ref="G627:G628"/>
    <mergeCell ref="H627:H628"/>
    <mergeCell ref="G621:G622"/>
    <mergeCell ref="H621:H622"/>
    <mergeCell ref="G623:G624"/>
    <mergeCell ref="H623:H624"/>
    <mergeCell ref="G593:G594"/>
    <mergeCell ref="H593:H594"/>
    <mergeCell ref="G595:G596"/>
    <mergeCell ref="H595:H596"/>
    <mergeCell ref="G589:G590"/>
    <mergeCell ref="H589:H590"/>
    <mergeCell ref="G591:G592"/>
    <mergeCell ref="H591:H592"/>
    <mergeCell ref="G601:G602"/>
    <mergeCell ref="H601:H602"/>
    <mergeCell ref="G603:G604"/>
    <mergeCell ref="H603:H604"/>
    <mergeCell ref="G597:G598"/>
    <mergeCell ref="H597:H598"/>
    <mergeCell ref="G599:G600"/>
    <mergeCell ref="H599:H600"/>
    <mergeCell ref="G609:G610"/>
    <mergeCell ref="H609:H610"/>
    <mergeCell ref="G570:G571"/>
    <mergeCell ref="H570:H571"/>
    <mergeCell ref="G564:G565"/>
    <mergeCell ref="H564:H565"/>
    <mergeCell ref="G566:G567"/>
    <mergeCell ref="H566:H567"/>
    <mergeCell ref="G577:G578"/>
    <mergeCell ref="H577:H578"/>
    <mergeCell ref="G579:G580"/>
    <mergeCell ref="H579:H580"/>
    <mergeCell ref="G572:G573"/>
    <mergeCell ref="H572:H573"/>
    <mergeCell ref="G574:G575"/>
    <mergeCell ref="H574:H575"/>
    <mergeCell ref="G585:G586"/>
    <mergeCell ref="H585:H586"/>
    <mergeCell ref="G587:G588"/>
    <mergeCell ref="H587:H588"/>
    <mergeCell ref="G581:G582"/>
    <mergeCell ref="H581:H582"/>
    <mergeCell ref="G583:G584"/>
    <mergeCell ref="H583:H584"/>
    <mergeCell ref="G552:G553"/>
    <mergeCell ref="H552:H553"/>
    <mergeCell ref="G554:G555"/>
    <mergeCell ref="H554:H555"/>
    <mergeCell ref="G548:G549"/>
    <mergeCell ref="H548:H549"/>
    <mergeCell ref="G550:G551"/>
    <mergeCell ref="H550:H551"/>
    <mergeCell ref="G560:G561"/>
    <mergeCell ref="H560:H561"/>
    <mergeCell ref="G562:G563"/>
    <mergeCell ref="H562:H563"/>
    <mergeCell ref="G556:G557"/>
    <mergeCell ref="H556:H557"/>
    <mergeCell ref="G558:G559"/>
    <mergeCell ref="H558:H559"/>
    <mergeCell ref="G568:G569"/>
    <mergeCell ref="H568:H569"/>
    <mergeCell ref="G530:G531"/>
    <mergeCell ref="H530:H531"/>
    <mergeCell ref="G524:G525"/>
    <mergeCell ref="H524:H525"/>
    <mergeCell ref="G526:G527"/>
    <mergeCell ref="H526:H527"/>
    <mergeCell ref="G536:G537"/>
    <mergeCell ref="H536:H537"/>
    <mergeCell ref="G538:G539"/>
    <mergeCell ref="H538:H539"/>
    <mergeCell ref="G532:G533"/>
    <mergeCell ref="H532:H533"/>
    <mergeCell ref="G534:G535"/>
    <mergeCell ref="H534:H535"/>
    <mergeCell ref="G544:G545"/>
    <mergeCell ref="H544:H545"/>
    <mergeCell ref="G546:G547"/>
    <mergeCell ref="H546:H547"/>
    <mergeCell ref="G540:G541"/>
    <mergeCell ref="H540:H541"/>
    <mergeCell ref="G542:G543"/>
    <mergeCell ref="H542:H543"/>
    <mergeCell ref="G511:G512"/>
    <mergeCell ref="H511:H512"/>
    <mergeCell ref="G513:G514"/>
    <mergeCell ref="H513:H514"/>
    <mergeCell ref="G507:G508"/>
    <mergeCell ref="H507:H508"/>
    <mergeCell ref="G509:G510"/>
    <mergeCell ref="H509:H510"/>
    <mergeCell ref="G520:G521"/>
    <mergeCell ref="H520:H521"/>
    <mergeCell ref="G522:G523"/>
    <mergeCell ref="H522:H523"/>
    <mergeCell ref="G516:G517"/>
    <mergeCell ref="H516:H517"/>
    <mergeCell ref="G518:G519"/>
    <mergeCell ref="H518:H519"/>
    <mergeCell ref="G528:G529"/>
    <mergeCell ref="H528:H529"/>
    <mergeCell ref="G489:G490"/>
    <mergeCell ref="H489:H490"/>
    <mergeCell ref="G483:G484"/>
    <mergeCell ref="H483:H484"/>
    <mergeCell ref="G485:G486"/>
    <mergeCell ref="H485:H486"/>
    <mergeCell ref="G495:G496"/>
    <mergeCell ref="H495:H496"/>
    <mergeCell ref="G497:G498"/>
    <mergeCell ref="H497:H498"/>
    <mergeCell ref="G491:G492"/>
    <mergeCell ref="H491:H492"/>
    <mergeCell ref="G493:G494"/>
    <mergeCell ref="H493:H494"/>
    <mergeCell ref="G503:G504"/>
    <mergeCell ref="H503:H504"/>
    <mergeCell ref="G505:G506"/>
    <mergeCell ref="H505:H506"/>
    <mergeCell ref="G499:G500"/>
    <mergeCell ref="H499:H500"/>
    <mergeCell ref="G501:G502"/>
    <mergeCell ref="H501:H502"/>
    <mergeCell ref="G471:G472"/>
    <mergeCell ref="H471:H472"/>
    <mergeCell ref="G473:G474"/>
    <mergeCell ref="H473:H474"/>
    <mergeCell ref="G467:G468"/>
    <mergeCell ref="H467:H468"/>
    <mergeCell ref="G469:G470"/>
    <mergeCell ref="H469:H470"/>
    <mergeCell ref="G479:G480"/>
    <mergeCell ref="H479:H480"/>
    <mergeCell ref="G481:G482"/>
    <mergeCell ref="H481:H482"/>
    <mergeCell ref="G475:G476"/>
    <mergeCell ref="H475:H476"/>
    <mergeCell ref="G477:G478"/>
    <mergeCell ref="H477:H478"/>
    <mergeCell ref="G487:G488"/>
    <mergeCell ref="H487:H488"/>
    <mergeCell ref="G448:G449"/>
    <mergeCell ref="H448:H449"/>
    <mergeCell ref="G442:G443"/>
    <mergeCell ref="H442:H443"/>
    <mergeCell ref="G444:G445"/>
    <mergeCell ref="H444:H445"/>
    <mergeCell ref="G455:G456"/>
    <mergeCell ref="H455:H456"/>
    <mergeCell ref="G457:G458"/>
    <mergeCell ref="H457:H458"/>
    <mergeCell ref="G450:G451"/>
    <mergeCell ref="H450:H451"/>
    <mergeCell ref="G453:G454"/>
    <mergeCell ref="H453:H454"/>
    <mergeCell ref="G463:G464"/>
    <mergeCell ref="H463:H464"/>
    <mergeCell ref="G465:G466"/>
    <mergeCell ref="H465:H466"/>
    <mergeCell ref="G459:G460"/>
    <mergeCell ref="H459:H460"/>
    <mergeCell ref="G461:G462"/>
    <mergeCell ref="H461:H462"/>
    <mergeCell ref="G430:G431"/>
    <mergeCell ref="H430:H431"/>
    <mergeCell ref="G432:G433"/>
    <mergeCell ref="H432:H433"/>
    <mergeCell ref="G426:G427"/>
    <mergeCell ref="H426:H427"/>
    <mergeCell ref="G428:G429"/>
    <mergeCell ref="H428:H429"/>
    <mergeCell ref="G438:G439"/>
    <mergeCell ref="H438:H439"/>
    <mergeCell ref="G440:G441"/>
    <mergeCell ref="H440:H441"/>
    <mergeCell ref="G434:G435"/>
    <mergeCell ref="H434:H435"/>
    <mergeCell ref="G436:G437"/>
    <mergeCell ref="H436:H437"/>
    <mergeCell ref="G446:G447"/>
    <mergeCell ref="H446:H447"/>
    <mergeCell ref="G408:G409"/>
    <mergeCell ref="H408:H409"/>
    <mergeCell ref="G402:G403"/>
    <mergeCell ref="H402:H403"/>
    <mergeCell ref="G404:G405"/>
    <mergeCell ref="H404:H405"/>
    <mergeCell ref="G414:G415"/>
    <mergeCell ref="H414:H415"/>
    <mergeCell ref="G416:G417"/>
    <mergeCell ref="H416:H417"/>
    <mergeCell ref="G410:G411"/>
    <mergeCell ref="H410:H411"/>
    <mergeCell ref="G412:G413"/>
    <mergeCell ref="H412:H413"/>
    <mergeCell ref="G422:G423"/>
    <mergeCell ref="H422:H423"/>
    <mergeCell ref="G424:G425"/>
    <mergeCell ref="H424:H425"/>
    <mergeCell ref="G418:G419"/>
    <mergeCell ref="H418:H419"/>
    <mergeCell ref="G420:G421"/>
    <mergeCell ref="H420:H421"/>
    <mergeCell ref="G390:G391"/>
    <mergeCell ref="H390:H391"/>
    <mergeCell ref="G392:G393"/>
    <mergeCell ref="H392:H393"/>
    <mergeCell ref="G385:G386"/>
    <mergeCell ref="H385:H386"/>
    <mergeCell ref="G387:G388"/>
    <mergeCell ref="H387:H388"/>
    <mergeCell ref="G398:G399"/>
    <mergeCell ref="H398:H399"/>
    <mergeCell ref="G400:G401"/>
    <mergeCell ref="H400:H401"/>
    <mergeCell ref="G394:G395"/>
    <mergeCell ref="H394:H395"/>
    <mergeCell ref="G396:G397"/>
    <mergeCell ref="H396:H397"/>
    <mergeCell ref="G406:G407"/>
    <mergeCell ref="H406:H407"/>
    <mergeCell ref="G367:G368"/>
    <mergeCell ref="H367:H368"/>
    <mergeCell ref="G361:G362"/>
    <mergeCell ref="H361:H362"/>
    <mergeCell ref="G363:G364"/>
    <mergeCell ref="H363:H364"/>
    <mergeCell ref="G373:G374"/>
    <mergeCell ref="H373:H374"/>
    <mergeCell ref="G375:G376"/>
    <mergeCell ref="H375:H376"/>
    <mergeCell ref="G369:G370"/>
    <mergeCell ref="H369:H370"/>
    <mergeCell ref="G371:G372"/>
    <mergeCell ref="H371:H372"/>
    <mergeCell ref="G381:G382"/>
    <mergeCell ref="H381:H382"/>
    <mergeCell ref="G383:G384"/>
    <mergeCell ref="H383:H384"/>
    <mergeCell ref="G377:G378"/>
    <mergeCell ref="H377:H378"/>
    <mergeCell ref="G379:G380"/>
    <mergeCell ref="H379:H380"/>
    <mergeCell ref="G349:G350"/>
    <mergeCell ref="H349:H350"/>
    <mergeCell ref="G351:G352"/>
    <mergeCell ref="H351:H352"/>
    <mergeCell ref="G345:G346"/>
    <mergeCell ref="H345:H346"/>
    <mergeCell ref="G347:G348"/>
    <mergeCell ref="H347:H348"/>
    <mergeCell ref="G357:G358"/>
    <mergeCell ref="H357:H358"/>
    <mergeCell ref="G359:G360"/>
    <mergeCell ref="H359:H360"/>
    <mergeCell ref="G353:G354"/>
    <mergeCell ref="H353:H354"/>
    <mergeCell ref="G355:G356"/>
    <mergeCell ref="H355:H356"/>
    <mergeCell ref="G365:G366"/>
    <mergeCell ref="H365:H366"/>
    <mergeCell ref="H326:H327"/>
    <mergeCell ref="G320:G321"/>
    <mergeCell ref="H320:H321"/>
    <mergeCell ref="G322:G323"/>
    <mergeCell ref="H322:H323"/>
    <mergeCell ref="G333:G334"/>
    <mergeCell ref="H333:H334"/>
    <mergeCell ref="G335:G336"/>
    <mergeCell ref="H335:H336"/>
    <mergeCell ref="G329:G330"/>
    <mergeCell ref="H329:H330"/>
    <mergeCell ref="G331:G332"/>
    <mergeCell ref="H331:H332"/>
    <mergeCell ref="G341:G342"/>
    <mergeCell ref="H341:H342"/>
    <mergeCell ref="G343:G344"/>
    <mergeCell ref="H343:H344"/>
    <mergeCell ref="G337:G338"/>
    <mergeCell ref="H337:H338"/>
    <mergeCell ref="G339:G340"/>
    <mergeCell ref="H339:H340"/>
    <mergeCell ref="H308:H309"/>
    <mergeCell ref="G310:G311"/>
    <mergeCell ref="H310:H311"/>
    <mergeCell ref="G304:G305"/>
    <mergeCell ref="H304:H305"/>
    <mergeCell ref="G306:G307"/>
    <mergeCell ref="H306:H307"/>
    <mergeCell ref="G316:G317"/>
    <mergeCell ref="H316:H317"/>
    <mergeCell ref="G318:G319"/>
    <mergeCell ref="H318:H319"/>
    <mergeCell ref="G312:G313"/>
    <mergeCell ref="H312:H313"/>
    <mergeCell ref="G314:G315"/>
    <mergeCell ref="H314:H315"/>
    <mergeCell ref="G324:G325"/>
    <mergeCell ref="H324:H325"/>
    <mergeCell ref="H286:H287"/>
    <mergeCell ref="G280:G281"/>
    <mergeCell ref="H280:H281"/>
    <mergeCell ref="G282:G283"/>
    <mergeCell ref="H282:H283"/>
    <mergeCell ref="G292:G293"/>
    <mergeCell ref="H292:H293"/>
    <mergeCell ref="G294:G295"/>
    <mergeCell ref="H294:H295"/>
    <mergeCell ref="G288:G289"/>
    <mergeCell ref="H288:H289"/>
    <mergeCell ref="G290:G291"/>
    <mergeCell ref="H290:H291"/>
    <mergeCell ref="G300:G301"/>
    <mergeCell ref="H300:H301"/>
    <mergeCell ref="G302:G303"/>
    <mergeCell ref="H302:H303"/>
    <mergeCell ref="G296:G297"/>
    <mergeCell ref="H296:H297"/>
    <mergeCell ref="G298:G299"/>
    <mergeCell ref="H298:H299"/>
    <mergeCell ref="H268:H269"/>
    <mergeCell ref="G270:G271"/>
    <mergeCell ref="H270:H271"/>
    <mergeCell ref="G263:G264"/>
    <mergeCell ref="H263:H264"/>
    <mergeCell ref="G266:G267"/>
    <mergeCell ref="H266:H267"/>
    <mergeCell ref="G276:G277"/>
    <mergeCell ref="H276:H277"/>
    <mergeCell ref="G278:G279"/>
    <mergeCell ref="H278:H279"/>
    <mergeCell ref="G272:G273"/>
    <mergeCell ref="H272:H273"/>
    <mergeCell ref="G274:G275"/>
    <mergeCell ref="H274:H275"/>
    <mergeCell ref="G284:G285"/>
    <mergeCell ref="H284:H285"/>
    <mergeCell ref="H245:H246"/>
    <mergeCell ref="G239:G240"/>
    <mergeCell ref="H239:H240"/>
    <mergeCell ref="G241:G242"/>
    <mergeCell ref="H241:H242"/>
    <mergeCell ref="G251:G252"/>
    <mergeCell ref="H251:H252"/>
    <mergeCell ref="G253:G254"/>
    <mergeCell ref="H253:H254"/>
    <mergeCell ref="G247:G248"/>
    <mergeCell ref="H247:H248"/>
    <mergeCell ref="G249:G250"/>
    <mergeCell ref="H249:H250"/>
    <mergeCell ref="G259:G260"/>
    <mergeCell ref="H259:H260"/>
    <mergeCell ref="G261:G262"/>
    <mergeCell ref="H261:H262"/>
    <mergeCell ref="G255:G256"/>
    <mergeCell ref="H255:H256"/>
    <mergeCell ref="G257:G258"/>
    <mergeCell ref="H257:H258"/>
    <mergeCell ref="H227:H228"/>
    <mergeCell ref="G229:G230"/>
    <mergeCell ref="H229:H230"/>
    <mergeCell ref="G223:G224"/>
    <mergeCell ref="H223:H224"/>
    <mergeCell ref="G225:G226"/>
    <mergeCell ref="H225:H226"/>
    <mergeCell ref="G235:G236"/>
    <mergeCell ref="H235:H236"/>
    <mergeCell ref="G237:G238"/>
    <mergeCell ref="H237:H238"/>
    <mergeCell ref="G231:G232"/>
    <mergeCell ref="H231:H232"/>
    <mergeCell ref="G233:G234"/>
    <mergeCell ref="H233:H234"/>
    <mergeCell ref="G243:G244"/>
    <mergeCell ref="H243:H244"/>
    <mergeCell ref="H205:H206"/>
    <mergeCell ref="G198:G199"/>
    <mergeCell ref="H198:H199"/>
    <mergeCell ref="G200:G201"/>
    <mergeCell ref="H200:H201"/>
    <mergeCell ref="G211:G212"/>
    <mergeCell ref="H211:H212"/>
    <mergeCell ref="G213:G214"/>
    <mergeCell ref="H213:H214"/>
    <mergeCell ref="G207:G208"/>
    <mergeCell ref="H207:H208"/>
    <mergeCell ref="G209:G210"/>
    <mergeCell ref="H209:H210"/>
    <mergeCell ref="G219:G220"/>
    <mergeCell ref="H219:H220"/>
    <mergeCell ref="G221:G222"/>
    <mergeCell ref="H221:H222"/>
    <mergeCell ref="G215:G216"/>
    <mergeCell ref="H215:H216"/>
    <mergeCell ref="G217:G218"/>
    <mergeCell ref="H217:H218"/>
    <mergeCell ref="H186:H187"/>
    <mergeCell ref="G188:G189"/>
    <mergeCell ref="H188:H189"/>
    <mergeCell ref="G182:G183"/>
    <mergeCell ref="H182:H183"/>
    <mergeCell ref="G184:G185"/>
    <mergeCell ref="H184:H185"/>
    <mergeCell ref="G194:G195"/>
    <mergeCell ref="H194:H195"/>
    <mergeCell ref="G196:G197"/>
    <mergeCell ref="H196:H197"/>
    <mergeCell ref="G190:G191"/>
    <mergeCell ref="H190:H191"/>
    <mergeCell ref="G192:G193"/>
    <mergeCell ref="H192:H193"/>
    <mergeCell ref="G202:G203"/>
    <mergeCell ref="H202:H203"/>
    <mergeCell ref="H164:H165"/>
    <mergeCell ref="G158:G159"/>
    <mergeCell ref="H158:H159"/>
    <mergeCell ref="G160:G161"/>
    <mergeCell ref="H160:H161"/>
    <mergeCell ref="G170:G171"/>
    <mergeCell ref="H170:H171"/>
    <mergeCell ref="G172:G173"/>
    <mergeCell ref="H172:H173"/>
    <mergeCell ref="G166:G167"/>
    <mergeCell ref="H166:H167"/>
    <mergeCell ref="G168:G169"/>
    <mergeCell ref="H168:H169"/>
    <mergeCell ref="G178:G179"/>
    <mergeCell ref="H178:H179"/>
    <mergeCell ref="G180:G181"/>
    <mergeCell ref="H180:H181"/>
    <mergeCell ref="G174:G175"/>
    <mergeCell ref="H174:H175"/>
    <mergeCell ref="G176:G177"/>
    <mergeCell ref="H176:H177"/>
    <mergeCell ref="H146:H147"/>
    <mergeCell ref="G148:G149"/>
    <mergeCell ref="H148:H149"/>
    <mergeCell ref="G142:G143"/>
    <mergeCell ref="H142:H143"/>
    <mergeCell ref="G144:G145"/>
    <mergeCell ref="H144:H145"/>
    <mergeCell ref="G154:G155"/>
    <mergeCell ref="H154:H155"/>
    <mergeCell ref="G156:G157"/>
    <mergeCell ref="H156:H157"/>
    <mergeCell ref="G150:G151"/>
    <mergeCell ref="H150:H151"/>
    <mergeCell ref="G152:G153"/>
    <mergeCell ref="H152:H153"/>
    <mergeCell ref="G162:G163"/>
    <mergeCell ref="H162:H163"/>
    <mergeCell ref="H122:H123"/>
    <mergeCell ref="G116:G117"/>
    <mergeCell ref="H116:H117"/>
    <mergeCell ref="G118:G119"/>
    <mergeCell ref="H118:H119"/>
    <mergeCell ref="G128:G129"/>
    <mergeCell ref="H128:H129"/>
    <mergeCell ref="G130:G131"/>
    <mergeCell ref="H130:H131"/>
    <mergeCell ref="G124:G125"/>
    <mergeCell ref="H124:H125"/>
    <mergeCell ref="G126:G127"/>
    <mergeCell ref="H126:H127"/>
    <mergeCell ref="G136:G137"/>
    <mergeCell ref="H136:H137"/>
    <mergeCell ref="G138:G139"/>
    <mergeCell ref="H138:H139"/>
    <mergeCell ref="G132:G133"/>
    <mergeCell ref="H132:H133"/>
    <mergeCell ref="G134:G135"/>
    <mergeCell ref="H134:H135"/>
    <mergeCell ref="H104:H105"/>
    <mergeCell ref="G106:G107"/>
    <mergeCell ref="H106:H107"/>
    <mergeCell ref="G100:G101"/>
    <mergeCell ref="H100:H101"/>
    <mergeCell ref="G102:G103"/>
    <mergeCell ref="H102:H103"/>
    <mergeCell ref="G112:G113"/>
    <mergeCell ref="H112:H113"/>
    <mergeCell ref="G114:G115"/>
    <mergeCell ref="H114:H115"/>
    <mergeCell ref="G108:G109"/>
    <mergeCell ref="H108:H109"/>
    <mergeCell ref="G110:G111"/>
    <mergeCell ref="H110:H111"/>
    <mergeCell ref="G120:G121"/>
    <mergeCell ref="H120:H121"/>
    <mergeCell ref="H82:H83"/>
    <mergeCell ref="G75:G76"/>
    <mergeCell ref="H75:H76"/>
    <mergeCell ref="G77:G78"/>
    <mergeCell ref="H77:H78"/>
    <mergeCell ref="G88:G89"/>
    <mergeCell ref="H88:H89"/>
    <mergeCell ref="G90:G91"/>
    <mergeCell ref="H90:H91"/>
    <mergeCell ref="G84:G85"/>
    <mergeCell ref="H84:H85"/>
    <mergeCell ref="G86:G87"/>
    <mergeCell ref="H86:H87"/>
    <mergeCell ref="G96:G97"/>
    <mergeCell ref="H96:H97"/>
    <mergeCell ref="G98:G99"/>
    <mergeCell ref="H98:H99"/>
    <mergeCell ref="G92:G93"/>
    <mergeCell ref="H92:H93"/>
    <mergeCell ref="G94:G95"/>
    <mergeCell ref="H94:H95"/>
    <mergeCell ref="H63:H64"/>
    <mergeCell ref="G65:G66"/>
    <mergeCell ref="H65:H66"/>
    <mergeCell ref="G59:G60"/>
    <mergeCell ref="H59:H60"/>
    <mergeCell ref="G61:G62"/>
    <mergeCell ref="H61:H62"/>
    <mergeCell ref="G71:G72"/>
    <mergeCell ref="H71:H72"/>
    <mergeCell ref="G73:G74"/>
    <mergeCell ref="H73:H74"/>
    <mergeCell ref="G67:G68"/>
    <mergeCell ref="H67:H68"/>
    <mergeCell ref="G69:G70"/>
    <mergeCell ref="H69:H70"/>
    <mergeCell ref="G79:G80"/>
    <mergeCell ref="H79:H80"/>
    <mergeCell ref="H41:H42"/>
    <mergeCell ref="G35:G36"/>
    <mergeCell ref="H35:H36"/>
    <mergeCell ref="G37:G38"/>
    <mergeCell ref="H37:H38"/>
    <mergeCell ref="G47:G48"/>
    <mergeCell ref="H47:H48"/>
    <mergeCell ref="G49:G50"/>
    <mergeCell ref="H49:H50"/>
    <mergeCell ref="G43:G44"/>
    <mergeCell ref="H43:H44"/>
    <mergeCell ref="G45:G46"/>
    <mergeCell ref="H45:H46"/>
    <mergeCell ref="G55:G56"/>
    <mergeCell ref="H55:H56"/>
    <mergeCell ref="G57:G58"/>
    <mergeCell ref="H57:H58"/>
    <mergeCell ref="G51:G52"/>
    <mergeCell ref="H51:H52"/>
    <mergeCell ref="G53:G54"/>
    <mergeCell ref="H53:H54"/>
    <mergeCell ref="H23:H24"/>
    <mergeCell ref="G25:G26"/>
    <mergeCell ref="H25:H26"/>
    <mergeCell ref="G19:G20"/>
    <mergeCell ref="H19:H20"/>
    <mergeCell ref="G21:G22"/>
    <mergeCell ref="H21:H22"/>
    <mergeCell ref="G31:G32"/>
    <mergeCell ref="H31:H32"/>
    <mergeCell ref="G33:G34"/>
    <mergeCell ref="H33:H34"/>
    <mergeCell ref="G27:G28"/>
    <mergeCell ref="H27:H28"/>
    <mergeCell ref="G29:G30"/>
    <mergeCell ref="H29:H30"/>
    <mergeCell ref="G39:G40"/>
    <mergeCell ref="H39:H40"/>
    <mergeCell ref="E751:E752"/>
    <mergeCell ref="D753:D754"/>
    <mergeCell ref="E753:E754"/>
    <mergeCell ref="D747:D748"/>
    <mergeCell ref="E747:E748"/>
    <mergeCell ref="D749:D750"/>
    <mergeCell ref="E749:E750"/>
    <mergeCell ref="D759:D760"/>
    <mergeCell ref="E759:E760"/>
    <mergeCell ref="D761:D762"/>
    <mergeCell ref="E761:E762"/>
    <mergeCell ref="D755:D756"/>
    <mergeCell ref="E755:E756"/>
    <mergeCell ref="D757:D758"/>
    <mergeCell ref="E757:E758"/>
    <mergeCell ref="G23:G24"/>
    <mergeCell ref="G41:G42"/>
    <mergeCell ref="G63:G64"/>
    <mergeCell ref="G82:G83"/>
    <mergeCell ref="G104:G105"/>
    <mergeCell ref="G122:G123"/>
    <mergeCell ref="G146:G147"/>
    <mergeCell ref="G164:G165"/>
    <mergeCell ref="G186:G187"/>
    <mergeCell ref="G205:G206"/>
    <mergeCell ref="G227:G228"/>
    <mergeCell ref="G245:G246"/>
    <mergeCell ref="G268:G269"/>
    <mergeCell ref="G286:G287"/>
    <mergeCell ref="G308:G309"/>
    <mergeCell ref="G326:G327"/>
    <mergeCell ref="D729:D730"/>
    <mergeCell ref="E729:E730"/>
    <mergeCell ref="D723:D724"/>
    <mergeCell ref="E723:E724"/>
    <mergeCell ref="D725:D726"/>
    <mergeCell ref="E725:E726"/>
    <mergeCell ref="D735:D736"/>
    <mergeCell ref="E735:E736"/>
    <mergeCell ref="D737:D738"/>
    <mergeCell ref="E737:E738"/>
    <mergeCell ref="D731:D732"/>
    <mergeCell ref="E731:E732"/>
    <mergeCell ref="D733:D734"/>
    <mergeCell ref="E733:E734"/>
    <mergeCell ref="D743:D744"/>
    <mergeCell ref="E743:E744"/>
    <mergeCell ref="D745:D746"/>
    <mergeCell ref="E745:E746"/>
    <mergeCell ref="D739:D740"/>
    <mergeCell ref="E739:E740"/>
    <mergeCell ref="D741:D742"/>
    <mergeCell ref="E741:E742"/>
    <mergeCell ref="D711:D712"/>
    <mergeCell ref="E711:E712"/>
    <mergeCell ref="D713:D714"/>
    <mergeCell ref="E713:E714"/>
    <mergeCell ref="D707:D708"/>
    <mergeCell ref="E707:E708"/>
    <mergeCell ref="D709:D710"/>
    <mergeCell ref="E709:E710"/>
    <mergeCell ref="D719:D720"/>
    <mergeCell ref="E719:E720"/>
    <mergeCell ref="D721:D722"/>
    <mergeCell ref="E721:E722"/>
    <mergeCell ref="D715:D716"/>
    <mergeCell ref="E715:E716"/>
    <mergeCell ref="D717:D718"/>
    <mergeCell ref="E717:E718"/>
    <mergeCell ref="D727:D728"/>
    <mergeCell ref="E727:E728"/>
    <mergeCell ref="D688:D689"/>
    <mergeCell ref="E688:E689"/>
    <mergeCell ref="D682:D683"/>
    <mergeCell ref="E682:E683"/>
    <mergeCell ref="D684:D685"/>
    <mergeCell ref="E684:E685"/>
    <mergeCell ref="D694:D695"/>
    <mergeCell ref="E694:E695"/>
    <mergeCell ref="D696:D697"/>
    <mergeCell ref="E696:E697"/>
    <mergeCell ref="D690:D691"/>
    <mergeCell ref="E690:E691"/>
    <mergeCell ref="D692:D693"/>
    <mergeCell ref="E692:E693"/>
    <mergeCell ref="D703:D704"/>
    <mergeCell ref="E703:E704"/>
    <mergeCell ref="D705:D706"/>
    <mergeCell ref="E705:E706"/>
    <mergeCell ref="D698:D699"/>
    <mergeCell ref="E698:E699"/>
    <mergeCell ref="D701:D702"/>
    <mergeCell ref="E701:E702"/>
    <mergeCell ref="D670:D671"/>
    <mergeCell ref="E670:E671"/>
    <mergeCell ref="D672:D673"/>
    <mergeCell ref="E672:E673"/>
    <mergeCell ref="D666:D667"/>
    <mergeCell ref="E666:E667"/>
    <mergeCell ref="D668:D669"/>
    <mergeCell ref="E668:E669"/>
    <mergeCell ref="D678:D679"/>
    <mergeCell ref="E678:E679"/>
    <mergeCell ref="D680:D681"/>
    <mergeCell ref="E680:E681"/>
    <mergeCell ref="D674:D675"/>
    <mergeCell ref="E674:E675"/>
    <mergeCell ref="D676:D677"/>
    <mergeCell ref="E676:E677"/>
    <mergeCell ref="D686:D687"/>
    <mergeCell ref="E686:E687"/>
    <mergeCell ref="D648:D649"/>
    <mergeCell ref="E648:E649"/>
    <mergeCell ref="D642:D643"/>
    <mergeCell ref="E642:E643"/>
    <mergeCell ref="D644:D645"/>
    <mergeCell ref="E644:E645"/>
    <mergeCell ref="D654:D655"/>
    <mergeCell ref="E654:E655"/>
    <mergeCell ref="D656:D657"/>
    <mergeCell ref="E656:E657"/>
    <mergeCell ref="D650:D651"/>
    <mergeCell ref="E650:E651"/>
    <mergeCell ref="D652:D653"/>
    <mergeCell ref="E652:E653"/>
    <mergeCell ref="D662:D663"/>
    <mergeCell ref="E662:E663"/>
    <mergeCell ref="D664:D665"/>
    <mergeCell ref="E664:E665"/>
    <mergeCell ref="D658:D659"/>
    <mergeCell ref="E658:E659"/>
    <mergeCell ref="D660:D661"/>
    <mergeCell ref="E660:E661"/>
    <mergeCell ref="D629:D630"/>
    <mergeCell ref="E629:E630"/>
    <mergeCell ref="D631:D632"/>
    <mergeCell ref="E631:E632"/>
    <mergeCell ref="D625:D626"/>
    <mergeCell ref="E625:E626"/>
    <mergeCell ref="D627:D628"/>
    <mergeCell ref="E627:E628"/>
    <mergeCell ref="D637:D638"/>
    <mergeCell ref="E637:E638"/>
    <mergeCell ref="D640:D641"/>
    <mergeCell ref="E640:E641"/>
    <mergeCell ref="D633:D634"/>
    <mergeCell ref="E633:E634"/>
    <mergeCell ref="D635:D636"/>
    <mergeCell ref="E635:E636"/>
    <mergeCell ref="D646:D647"/>
    <mergeCell ref="E646:E647"/>
    <mergeCell ref="D607:D608"/>
    <mergeCell ref="E607:E608"/>
    <mergeCell ref="D601:D602"/>
    <mergeCell ref="E601:E602"/>
    <mergeCell ref="D603:D604"/>
    <mergeCell ref="E603:E604"/>
    <mergeCell ref="D613:D614"/>
    <mergeCell ref="E613:E614"/>
    <mergeCell ref="D615:D616"/>
    <mergeCell ref="E615:E616"/>
    <mergeCell ref="D609:D610"/>
    <mergeCell ref="E609:E610"/>
    <mergeCell ref="D611:D612"/>
    <mergeCell ref="E611:E612"/>
    <mergeCell ref="D621:D622"/>
    <mergeCell ref="E621:E622"/>
    <mergeCell ref="D623:D624"/>
    <mergeCell ref="E623:E624"/>
    <mergeCell ref="D617:D618"/>
    <mergeCell ref="E617:E618"/>
    <mergeCell ref="D619:D620"/>
    <mergeCell ref="E619:E620"/>
    <mergeCell ref="D589:D590"/>
    <mergeCell ref="E589:E590"/>
    <mergeCell ref="D591:D592"/>
    <mergeCell ref="E591:E592"/>
    <mergeCell ref="D585:D586"/>
    <mergeCell ref="E585:E586"/>
    <mergeCell ref="D587:D588"/>
    <mergeCell ref="E587:E588"/>
    <mergeCell ref="D597:D598"/>
    <mergeCell ref="E597:E598"/>
    <mergeCell ref="D599:D600"/>
    <mergeCell ref="E599:E600"/>
    <mergeCell ref="D593:D594"/>
    <mergeCell ref="E593:E594"/>
    <mergeCell ref="D595:D596"/>
    <mergeCell ref="E595:E596"/>
    <mergeCell ref="D605:D606"/>
    <mergeCell ref="E605:E606"/>
    <mergeCell ref="D566:D567"/>
    <mergeCell ref="E566:E567"/>
    <mergeCell ref="D560:D561"/>
    <mergeCell ref="E560:E561"/>
    <mergeCell ref="D562:D563"/>
    <mergeCell ref="E562:E563"/>
    <mergeCell ref="D572:D573"/>
    <mergeCell ref="E572:E573"/>
    <mergeCell ref="D574:D575"/>
    <mergeCell ref="E574:E575"/>
    <mergeCell ref="D568:D569"/>
    <mergeCell ref="E568:E569"/>
    <mergeCell ref="D570:D571"/>
    <mergeCell ref="E570:E571"/>
    <mergeCell ref="D581:D582"/>
    <mergeCell ref="E581:E582"/>
    <mergeCell ref="D583:D584"/>
    <mergeCell ref="E583:E584"/>
    <mergeCell ref="D577:D578"/>
    <mergeCell ref="E577:E578"/>
    <mergeCell ref="D579:D580"/>
    <mergeCell ref="E579:E580"/>
    <mergeCell ref="D548:D549"/>
    <mergeCell ref="E548:E549"/>
    <mergeCell ref="D550:D551"/>
    <mergeCell ref="E550:E551"/>
    <mergeCell ref="D544:D545"/>
    <mergeCell ref="E544:E545"/>
    <mergeCell ref="D546:D547"/>
    <mergeCell ref="E546:E547"/>
    <mergeCell ref="D556:D557"/>
    <mergeCell ref="E556:E557"/>
    <mergeCell ref="D558:D559"/>
    <mergeCell ref="E558:E559"/>
    <mergeCell ref="D552:D553"/>
    <mergeCell ref="E552:E553"/>
    <mergeCell ref="D554:D555"/>
    <mergeCell ref="E554:E555"/>
    <mergeCell ref="D564:D565"/>
    <mergeCell ref="E564:E565"/>
    <mergeCell ref="D526:D527"/>
    <mergeCell ref="E526:E527"/>
    <mergeCell ref="D520:D521"/>
    <mergeCell ref="E520:E521"/>
    <mergeCell ref="D522:D523"/>
    <mergeCell ref="E522:E523"/>
    <mergeCell ref="D532:D533"/>
    <mergeCell ref="E532:E533"/>
    <mergeCell ref="D534:D535"/>
    <mergeCell ref="E534:E535"/>
    <mergeCell ref="D528:D529"/>
    <mergeCell ref="E528:E529"/>
    <mergeCell ref="D530:D531"/>
    <mergeCell ref="E530:E531"/>
    <mergeCell ref="D540:D541"/>
    <mergeCell ref="E540:E541"/>
    <mergeCell ref="D542:D543"/>
    <mergeCell ref="E542:E543"/>
    <mergeCell ref="D536:D537"/>
    <mergeCell ref="E536:E537"/>
    <mergeCell ref="D538:D539"/>
    <mergeCell ref="E538:E539"/>
    <mergeCell ref="D507:D508"/>
    <mergeCell ref="E507:E508"/>
    <mergeCell ref="D509:D510"/>
    <mergeCell ref="E509:E510"/>
    <mergeCell ref="D503:D504"/>
    <mergeCell ref="E503:E504"/>
    <mergeCell ref="D505:D506"/>
    <mergeCell ref="E505:E506"/>
    <mergeCell ref="D516:D517"/>
    <mergeCell ref="E516:E517"/>
    <mergeCell ref="D518:D519"/>
    <mergeCell ref="E518:E519"/>
    <mergeCell ref="D511:D512"/>
    <mergeCell ref="E511:E512"/>
    <mergeCell ref="D513:D514"/>
    <mergeCell ref="E513:E514"/>
    <mergeCell ref="D524:D525"/>
    <mergeCell ref="E524:E525"/>
    <mergeCell ref="D485:D486"/>
    <mergeCell ref="E485:E486"/>
    <mergeCell ref="D479:D480"/>
    <mergeCell ref="E479:E480"/>
    <mergeCell ref="D481:D482"/>
    <mergeCell ref="E481:E482"/>
    <mergeCell ref="D491:D492"/>
    <mergeCell ref="E491:E492"/>
    <mergeCell ref="D493:D494"/>
    <mergeCell ref="E493:E494"/>
    <mergeCell ref="D487:D488"/>
    <mergeCell ref="E487:E488"/>
    <mergeCell ref="D489:D490"/>
    <mergeCell ref="E489:E490"/>
    <mergeCell ref="D499:D500"/>
    <mergeCell ref="E499:E500"/>
    <mergeCell ref="D501:D502"/>
    <mergeCell ref="E501:E502"/>
    <mergeCell ref="D495:D496"/>
    <mergeCell ref="E495:E496"/>
    <mergeCell ref="D497:D498"/>
    <mergeCell ref="E497:E498"/>
    <mergeCell ref="D467:D468"/>
    <mergeCell ref="E467:E468"/>
    <mergeCell ref="D469:D470"/>
    <mergeCell ref="E469:E470"/>
    <mergeCell ref="D463:D464"/>
    <mergeCell ref="E463:E464"/>
    <mergeCell ref="D465:D466"/>
    <mergeCell ref="E465:E466"/>
    <mergeCell ref="D475:D476"/>
    <mergeCell ref="E475:E476"/>
    <mergeCell ref="D477:D478"/>
    <mergeCell ref="E477:E478"/>
    <mergeCell ref="D471:D472"/>
    <mergeCell ref="E471:E472"/>
    <mergeCell ref="D473:D474"/>
    <mergeCell ref="E473:E474"/>
    <mergeCell ref="D483:D484"/>
    <mergeCell ref="E483:E484"/>
    <mergeCell ref="D444:D445"/>
    <mergeCell ref="E444:E445"/>
    <mergeCell ref="D438:D439"/>
    <mergeCell ref="E438:E439"/>
    <mergeCell ref="D440:D441"/>
    <mergeCell ref="E440:E441"/>
    <mergeCell ref="D450:D451"/>
    <mergeCell ref="E450:E451"/>
    <mergeCell ref="D453:D454"/>
    <mergeCell ref="E453:E454"/>
    <mergeCell ref="D446:D447"/>
    <mergeCell ref="E446:E447"/>
    <mergeCell ref="D448:D449"/>
    <mergeCell ref="E448:E449"/>
    <mergeCell ref="D459:D460"/>
    <mergeCell ref="E459:E460"/>
    <mergeCell ref="D461:D462"/>
    <mergeCell ref="E461:E462"/>
    <mergeCell ref="D455:D456"/>
    <mergeCell ref="E455:E456"/>
    <mergeCell ref="D457:D458"/>
    <mergeCell ref="E457:E458"/>
    <mergeCell ref="D426:D427"/>
    <mergeCell ref="E426:E427"/>
    <mergeCell ref="D428:D429"/>
    <mergeCell ref="E428:E429"/>
    <mergeCell ref="D422:D423"/>
    <mergeCell ref="E422:E423"/>
    <mergeCell ref="D424:D425"/>
    <mergeCell ref="E424:E425"/>
    <mergeCell ref="D434:D435"/>
    <mergeCell ref="E434:E435"/>
    <mergeCell ref="D436:D437"/>
    <mergeCell ref="E436:E437"/>
    <mergeCell ref="D430:D431"/>
    <mergeCell ref="E430:E431"/>
    <mergeCell ref="D432:D433"/>
    <mergeCell ref="E432:E433"/>
    <mergeCell ref="D442:D443"/>
    <mergeCell ref="E442:E443"/>
    <mergeCell ref="D404:D405"/>
    <mergeCell ref="E404:E405"/>
    <mergeCell ref="D398:D399"/>
    <mergeCell ref="E398:E399"/>
    <mergeCell ref="D400:D401"/>
    <mergeCell ref="E400:E401"/>
    <mergeCell ref="D410:D411"/>
    <mergeCell ref="E410:E411"/>
    <mergeCell ref="D412:D413"/>
    <mergeCell ref="E412:E413"/>
    <mergeCell ref="D406:D407"/>
    <mergeCell ref="E406:E407"/>
    <mergeCell ref="D408:D409"/>
    <mergeCell ref="E408:E409"/>
    <mergeCell ref="D418:D419"/>
    <mergeCell ref="E418:E419"/>
    <mergeCell ref="D420:D421"/>
    <mergeCell ref="E420:E421"/>
    <mergeCell ref="D414:D415"/>
    <mergeCell ref="E414:E415"/>
    <mergeCell ref="D416:D417"/>
    <mergeCell ref="E416:E417"/>
    <mergeCell ref="D385:D386"/>
    <mergeCell ref="E385:E386"/>
    <mergeCell ref="D387:D388"/>
    <mergeCell ref="E387:E388"/>
    <mergeCell ref="D381:D382"/>
    <mergeCell ref="E381:E382"/>
    <mergeCell ref="D383:D384"/>
    <mergeCell ref="E383:E384"/>
    <mergeCell ref="D394:D395"/>
    <mergeCell ref="E394:E395"/>
    <mergeCell ref="D396:D397"/>
    <mergeCell ref="E396:E397"/>
    <mergeCell ref="D390:D391"/>
    <mergeCell ref="E390:E391"/>
    <mergeCell ref="D392:D393"/>
    <mergeCell ref="E392:E393"/>
    <mergeCell ref="D402:D403"/>
    <mergeCell ref="E402:E403"/>
    <mergeCell ref="D363:D364"/>
    <mergeCell ref="E363:E364"/>
    <mergeCell ref="D357:D358"/>
    <mergeCell ref="E357:E358"/>
    <mergeCell ref="D359:D360"/>
    <mergeCell ref="E359:E360"/>
    <mergeCell ref="D369:D370"/>
    <mergeCell ref="E369:E370"/>
    <mergeCell ref="D371:D372"/>
    <mergeCell ref="E371:E372"/>
    <mergeCell ref="D365:D366"/>
    <mergeCell ref="E365:E366"/>
    <mergeCell ref="D367:D368"/>
    <mergeCell ref="E367:E368"/>
    <mergeCell ref="D377:D378"/>
    <mergeCell ref="E377:E378"/>
    <mergeCell ref="D379:D380"/>
    <mergeCell ref="E379:E380"/>
    <mergeCell ref="D373:D374"/>
    <mergeCell ref="E373:E374"/>
    <mergeCell ref="D375:D376"/>
    <mergeCell ref="E375:E376"/>
    <mergeCell ref="D345:D346"/>
    <mergeCell ref="E345:E346"/>
    <mergeCell ref="D347:D348"/>
    <mergeCell ref="E347:E348"/>
    <mergeCell ref="D341:D342"/>
    <mergeCell ref="E341:E342"/>
    <mergeCell ref="D343:D344"/>
    <mergeCell ref="E343:E344"/>
    <mergeCell ref="D353:D354"/>
    <mergeCell ref="E353:E354"/>
    <mergeCell ref="D355:D356"/>
    <mergeCell ref="E355:E356"/>
    <mergeCell ref="D349:D350"/>
    <mergeCell ref="E349:E350"/>
    <mergeCell ref="D351:D352"/>
    <mergeCell ref="E351:E352"/>
    <mergeCell ref="D361:D362"/>
    <mergeCell ref="E361:E362"/>
    <mergeCell ref="D322:D323"/>
    <mergeCell ref="E322:E323"/>
    <mergeCell ref="D316:D317"/>
    <mergeCell ref="E316:E317"/>
    <mergeCell ref="D318:D319"/>
    <mergeCell ref="E318:E319"/>
    <mergeCell ref="D329:D330"/>
    <mergeCell ref="E329:E330"/>
    <mergeCell ref="D331:D332"/>
    <mergeCell ref="E331:E332"/>
    <mergeCell ref="D324:D325"/>
    <mergeCell ref="E324:E325"/>
    <mergeCell ref="D326:D327"/>
    <mergeCell ref="E326:E327"/>
    <mergeCell ref="D337:D338"/>
    <mergeCell ref="E337:E338"/>
    <mergeCell ref="D339:D340"/>
    <mergeCell ref="E339:E340"/>
    <mergeCell ref="D333:D334"/>
    <mergeCell ref="E333:E334"/>
    <mergeCell ref="D335:D336"/>
    <mergeCell ref="E335:E336"/>
    <mergeCell ref="D304:D305"/>
    <mergeCell ref="E304:E305"/>
    <mergeCell ref="D306:D307"/>
    <mergeCell ref="E306:E307"/>
    <mergeCell ref="D300:D301"/>
    <mergeCell ref="E300:E301"/>
    <mergeCell ref="D302:D303"/>
    <mergeCell ref="E302:E303"/>
    <mergeCell ref="D312:D313"/>
    <mergeCell ref="E312:E313"/>
    <mergeCell ref="D314:D315"/>
    <mergeCell ref="E314:E315"/>
    <mergeCell ref="D308:D309"/>
    <mergeCell ref="E308:E309"/>
    <mergeCell ref="D310:D311"/>
    <mergeCell ref="E310:E311"/>
    <mergeCell ref="D320:D321"/>
    <mergeCell ref="E320:E321"/>
    <mergeCell ref="D282:D283"/>
    <mergeCell ref="E282:E283"/>
    <mergeCell ref="D276:D277"/>
    <mergeCell ref="E276:E277"/>
    <mergeCell ref="D278:D279"/>
    <mergeCell ref="E278:E279"/>
    <mergeCell ref="D288:D289"/>
    <mergeCell ref="E288:E289"/>
    <mergeCell ref="D290:D291"/>
    <mergeCell ref="E290:E291"/>
    <mergeCell ref="D284:D285"/>
    <mergeCell ref="E284:E285"/>
    <mergeCell ref="D286:D287"/>
    <mergeCell ref="E286:E287"/>
    <mergeCell ref="D296:D297"/>
    <mergeCell ref="E296:E297"/>
    <mergeCell ref="D298:D299"/>
    <mergeCell ref="E298:E299"/>
    <mergeCell ref="D292:D293"/>
    <mergeCell ref="E292:E293"/>
    <mergeCell ref="D294:D295"/>
    <mergeCell ref="E294:E295"/>
    <mergeCell ref="D263:D264"/>
    <mergeCell ref="E263:E264"/>
    <mergeCell ref="D266:D267"/>
    <mergeCell ref="E266:E267"/>
    <mergeCell ref="D259:D260"/>
    <mergeCell ref="E259:E260"/>
    <mergeCell ref="D261:D262"/>
    <mergeCell ref="E261:E262"/>
    <mergeCell ref="D272:D273"/>
    <mergeCell ref="E272:E273"/>
    <mergeCell ref="D274:D275"/>
    <mergeCell ref="E274:E275"/>
    <mergeCell ref="D268:D269"/>
    <mergeCell ref="E268:E269"/>
    <mergeCell ref="D270:D271"/>
    <mergeCell ref="E270:E271"/>
    <mergeCell ref="D280:D281"/>
    <mergeCell ref="E280:E281"/>
    <mergeCell ref="D241:D242"/>
    <mergeCell ref="E241:E242"/>
    <mergeCell ref="D235:D236"/>
    <mergeCell ref="E235:E236"/>
    <mergeCell ref="D237:D238"/>
    <mergeCell ref="E237:E238"/>
    <mergeCell ref="D247:D248"/>
    <mergeCell ref="E247:E248"/>
    <mergeCell ref="D249:D250"/>
    <mergeCell ref="E249:E250"/>
    <mergeCell ref="D243:D244"/>
    <mergeCell ref="E243:E244"/>
    <mergeCell ref="D245:D246"/>
    <mergeCell ref="E245:E246"/>
    <mergeCell ref="D255:D256"/>
    <mergeCell ref="E255:E256"/>
    <mergeCell ref="D257:D258"/>
    <mergeCell ref="E257:E258"/>
    <mergeCell ref="D251:D252"/>
    <mergeCell ref="E251:E252"/>
    <mergeCell ref="D253:D254"/>
    <mergeCell ref="E253:E254"/>
    <mergeCell ref="D223:D224"/>
    <mergeCell ref="E223:E224"/>
    <mergeCell ref="D225:D226"/>
    <mergeCell ref="E225:E226"/>
    <mergeCell ref="D219:D220"/>
    <mergeCell ref="E219:E220"/>
    <mergeCell ref="D221:D222"/>
    <mergeCell ref="E221:E222"/>
    <mergeCell ref="D231:D232"/>
    <mergeCell ref="E231:E232"/>
    <mergeCell ref="D233:D234"/>
    <mergeCell ref="E233:E234"/>
    <mergeCell ref="D227:D228"/>
    <mergeCell ref="E227:E228"/>
    <mergeCell ref="D229:D230"/>
    <mergeCell ref="E229:E230"/>
    <mergeCell ref="D239:D240"/>
    <mergeCell ref="E239:E240"/>
    <mergeCell ref="D200:D201"/>
    <mergeCell ref="E200:E201"/>
    <mergeCell ref="D194:D195"/>
    <mergeCell ref="E194:E195"/>
    <mergeCell ref="D196:D197"/>
    <mergeCell ref="E196:E197"/>
    <mergeCell ref="D207:D208"/>
    <mergeCell ref="E207:E208"/>
    <mergeCell ref="D209:D210"/>
    <mergeCell ref="E209:E210"/>
    <mergeCell ref="D202:D203"/>
    <mergeCell ref="E202:E203"/>
    <mergeCell ref="D205:D206"/>
    <mergeCell ref="E205:E206"/>
    <mergeCell ref="D215:D216"/>
    <mergeCell ref="E215:E216"/>
    <mergeCell ref="D217:D218"/>
    <mergeCell ref="E217:E218"/>
    <mergeCell ref="D211:D212"/>
    <mergeCell ref="E211:E212"/>
    <mergeCell ref="D213:D214"/>
    <mergeCell ref="E213:E214"/>
    <mergeCell ref="D182:D183"/>
    <mergeCell ref="E182:E183"/>
    <mergeCell ref="D184:D185"/>
    <mergeCell ref="E184:E185"/>
    <mergeCell ref="D178:D179"/>
    <mergeCell ref="E178:E179"/>
    <mergeCell ref="D180:D181"/>
    <mergeCell ref="E180:E181"/>
    <mergeCell ref="D190:D191"/>
    <mergeCell ref="E190:E191"/>
    <mergeCell ref="D192:D193"/>
    <mergeCell ref="E192:E193"/>
    <mergeCell ref="D186:D187"/>
    <mergeCell ref="E186:E187"/>
    <mergeCell ref="D188:D189"/>
    <mergeCell ref="E188:E189"/>
    <mergeCell ref="D198:D199"/>
    <mergeCell ref="E198:E199"/>
    <mergeCell ref="D160:D161"/>
    <mergeCell ref="E160:E161"/>
    <mergeCell ref="D154:D155"/>
    <mergeCell ref="E154:E155"/>
    <mergeCell ref="D156:D157"/>
    <mergeCell ref="E156:E157"/>
    <mergeCell ref="D166:D167"/>
    <mergeCell ref="E166:E167"/>
    <mergeCell ref="D168:D169"/>
    <mergeCell ref="E168:E169"/>
    <mergeCell ref="D162:D163"/>
    <mergeCell ref="E162:E163"/>
    <mergeCell ref="D164:D165"/>
    <mergeCell ref="E164:E165"/>
    <mergeCell ref="D174:D175"/>
    <mergeCell ref="E174:E175"/>
    <mergeCell ref="D176:D177"/>
    <mergeCell ref="E176:E177"/>
    <mergeCell ref="D170:D171"/>
    <mergeCell ref="E170:E171"/>
    <mergeCell ref="D172:D173"/>
    <mergeCell ref="E172:E173"/>
    <mergeCell ref="D142:D143"/>
    <mergeCell ref="E142:E143"/>
    <mergeCell ref="D144:D145"/>
    <mergeCell ref="E144:E145"/>
    <mergeCell ref="D134:D135"/>
    <mergeCell ref="E134:E135"/>
    <mergeCell ref="D136:D137"/>
    <mergeCell ref="E136:E137"/>
    <mergeCell ref="D150:D151"/>
    <mergeCell ref="E150:E151"/>
    <mergeCell ref="D152:D153"/>
    <mergeCell ref="E152:E153"/>
    <mergeCell ref="D146:D147"/>
    <mergeCell ref="E146:E147"/>
    <mergeCell ref="D148:D149"/>
    <mergeCell ref="E148:E149"/>
    <mergeCell ref="D158:D159"/>
    <mergeCell ref="E158:E159"/>
    <mergeCell ref="D116:D117"/>
    <mergeCell ref="E116:E117"/>
    <mergeCell ref="D110:D111"/>
    <mergeCell ref="E110:E111"/>
    <mergeCell ref="D112:D113"/>
    <mergeCell ref="E112:E113"/>
    <mergeCell ref="D122:D123"/>
    <mergeCell ref="E122:E123"/>
    <mergeCell ref="D124:D125"/>
    <mergeCell ref="E124:E125"/>
    <mergeCell ref="D118:D119"/>
    <mergeCell ref="E118:E119"/>
    <mergeCell ref="D120:D121"/>
    <mergeCell ref="E120:E121"/>
    <mergeCell ref="D130:D131"/>
    <mergeCell ref="E130:E131"/>
    <mergeCell ref="D132:D133"/>
    <mergeCell ref="E132:E133"/>
    <mergeCell ref="D126:D127"/>
    <mergeCell ref="E126:E127"/>
    <mergeCell ref="D128:D129"/>
    <mergeCell ref="E128:E129"/>
    <mergeCell ref="D98:D99"/>
    <mergeCell ref="E98:E99"/>
    <mergeCell ref="D100:D101"/>
    <mergeCell ref="E100:E101"/>
    <mergeCell ref="D94:D95"/>
    <mergeCell ref="E94:E95"/>
    <mergeCell ref="D96:D97"/>
    <mergeCell ref="E96:E97"/>
    <mergeCell ref="D106:D107"/>
    <mergeCell ref="E106:E107"/>
    <mergeCell ref="D108:D109"/>
    <mergeCell ref="E108:E109"/>
    <mergeCell ref="D102:D103"/>
    <mergeCell ref="E102:E103"/>
    <mergeCell ref="D104:D105"/>
    <mergeCell ref="E104:E105"/>
    <mergeCell ref="D114:D115"/>
    <mergeCell ref="E114:E115"/>
    <mergeCell ref="D75:D76"/>
    <mergeCell ref="E75:E76"/>
    <mergeCell ref="D69:D70"/>
    <mergeCell ref="E69:E70"/>
    <mergeCell ref="D71:D72"/>
    <mergeCell ref="E71:E72"/>
    <mergeCell ref="D82:D83"/>
    <mergeCell ref="E82:E83"/>
    <mergeCell ref="D84:D85"/>
    <mergeCell ref="E84:E85"/>
    <mergeCell ref="D77:D78"/>
    <mergeCell ref="E77:E78"/>
    <mergeCell ref="D79:D80"/>
    <mergeCell ref="E79:E80"/>
    <mergeCell ref="D90:D91"/>
    <mergeCell ref="E90:E91"/>
    <mergeCell ref="D92:D93"/>
    <mergeCell ref="E92:E93"/>
    <mergeCell ref="D86:D87"/>
    <mergeCell ref="E86:E87"/>
    <mergeCell ref="D88:D89"/>
    <mergeCell ref="E88:E89"/>
    <mergeCell ref="D57:D58"/>
    <mergeCell ref="E57:E58"/>
    <mergeCell ref="D59:D60"/>
    <mergeCell ref="E59:E60"/>
    <mergeCell ref="D53:D54"/>
    <mergeCell ref="E53:E54"/>
    <mergeCell ref="D55:D56"/>
    <mergeCell ref="E55:E56"/>
    <mergeCell ref="D65:D66"/>
    <mergeCell ref="E65:E66"/>
    <mergeCell ref="D67:D68"/>
    <mergeCell ref="E67:E68"/>
    <mergeCell ref="D61:D62"/>
    <mergeCell ref="E61:E62"/>
    <mergeCell ref="D63:D64"/>
    <mergeCell ref="E63:E64"/>
    <mergeCell ref="D73:D74"/>
    <mergeCell ref="E73:E74"/>
    <mergeCell ref="D35:D36"/>
    <mergeCell ref="E35:E36"/>
    <mergeCell ref="D29:D30"/>
    <mergeCell ref="E29:E30"/>
    <mergeCell ref="D31:D32"/>
    <mergeCell ref="E31:E32"/>
    <mergeCell ref="D41:D42"/>
    <mergeCell ref="E41:E42"/>
    <mergeCell ref="D43:D44"/>
    <mergeCell ref="E43:E44"/>
    <mergeCell ref="D37:D38"/>
    <mergeCell ref="E37:E38"/>
    <mergeCell ref="D39:D40"/>
    <mergeCell ref="E39:E40"/>
    <mergeCell ref="D49:D50"/>
    <mergeCell ref="E49:E50"/>
    <mergeCell ref="D51:D52"/>
    <mergeCell ref="E51:E52"/>
    <mergeCell ref="D45:D46"/>
    <mergeCell ref="E45:E46"/>
    <mergeCell ref="D47:D48"/>
    <mergeCell ref="E47:E48"/>
    <mergeCell ref="A747:A748"/>
    <mergeCell ref="B747:B748"/>
    <mergeCell ref="A741:A742"/>
    <mergeCell ref="B741:B742"/>
    <mergeCell ref="A743:A744"/>
    <mergeCell ref="B743:B744"/>
    <mergeCell ref="A755:A756"/>
    <mergeCell ref="B755:B756"/>
    <mergeCell ref="A749:A750"/>
    <mergeCell ref="B749:B750"/>
    <mergeCell ref="A751:A752"/>
    <mergeCell ref="B751:B752"/>
    <mergeCell ref="A761:A762"/>
    <mergeCell ref="B761:B762"/>
    <mergeCell ref="D19:D20"/>
    <mergeCell ref="E19:E20"/>
    <mergeCell ref="A757:A758"/>
    <mergeCell ref="B757:B758"/>
    <mergeCell ref="A759:A760"/>
    <mergeCell ref="B759:B760"/>
    <mergeCell ref="A753:A754"/>
    <mergeCell ref="B753:B754"/>
    <mergeCell ref="D25:D26"/>
    <mergeCell ref="E25:E26"/>
    <mergeCell ref="D27:D28"/>
    <mergeCell ref="E27:E28"/>
    <mergeCell ref="D21:D22"/>
    <mergeCell ref="E21:E22"/>
    <mergeCell ref="D23:D24"/>
    <mergeCell ref="E23:E24"/>
    <mergeCell ref="D33:D34"/>
    <mergeCell ref="E33:E34"/>
    <mergeCell ref="A729:A730"/>
    <mergeCell ref="B729:B730"/>
    <mergeCell ref="A731:A732"/>
    <mergeCell ref="B731:B732"/>
    <mergeCell ref="A725:A726"/>
    <mergeCell ref="B725:B726"/>
    <mergeCell ref="A727:A728"/>
    <mergeCell ref="B727:B728"/>
    <mergeCell ref="A737:A738"/>
    <mergeCell ref="B737:B738"/>
    <mergeCell ref="A739:A740"/>
    <mergeCell ref="B739:B740"/>
    <mergeCell ref="A733:A734"/>
    <mergeCell ref="B733:B734"/>
    <mergeCell ref="A735:A736"/>
    <mergeCell ref="B735:B736"/>
    <mergeCell ref="A745:A746"/>
    <mergeCell ref="B745:B746"/>
    <mergeCell ref="A707:A708"/>
    <mergeCell ref="B707:B708"/>
    <mergeCell ref="A701:A702"/>
    <mergeCell ref="B701:B702"/>
    <mergeCell ref="A703:A704"/>
    <mergeCell ref="B703:B704"/>
    <mergeCell ref="A713:A714"/>
    <mergeCell ref="B713:B714"/>
    <mergeCell ref="A715:A716"/>
    <mergeCell ref="B715:B716"/>
    <mergeCell ref="A709:A710"/>
    <mergeCell ref="B709:B710"/>
    <mergeCell ref="A711:A712"/>
    <mergeCell ref="B711:B712"/>
    <mergeCell ref="A721:A722"/>
    <mergeCell ref="B721:B722"/>
    <mergeCell ref="A723:A724"/>
    <mergeCell ref="B723:B724"/>
    <mergeCell ref="A717:A718"/>
    <mergeCell ref="B717:B718"/>
    <mergeCell ref="A719:A720"/>
    <mergeCell ref="B719:B720"/>
    <mergeCell ref="A688:A689"/>
    <mergeCell ref="B688:B689"/>
    <mergeCell ref="A690:A691"/>
    <mergeCell ref="B690:B691"/>
    <mergeCell ref="A684:A685"/>
    <mergeCell ref="B684:B685"/>
    <mergeCell ref="A686:A687"/>
    <mergeCell ref="B686:B687"/>
    <mergeCell ref="A696:A697"/>
    <mergeCell ref="B696:B697"/>
    <mergeCell ref="A698:A699"/>
    <mergeCell ref="B698:B699"/>
    <mergeCell ref="A692:A693"/>
    <mergeCell ref="B692:B693"/>
    <mergeCell ref="A694:A695"/>
    <mergeCell ref="B694:B695"/>
    <mergeCell ref="A705:A706"/>
    <mergeCell ref="B705:B706"/>
    <mergeCell ref="A666:A667"/>
    <mergeCell ref="B666:B667"/>
    <mergeCell ref="A660:A661"/>
    <mergeCell ref="B660:B661"/>
    <mergeCell ref="A662:A663"/>
    <mergeCell ref="B662:B663"/>
    <mergeCell ref="A672:A673"/>
    <mergeCell ref="B672:B673"/>
    <mergeCell ref="A674:A675"/>
    <mergeCell ref="B674:B675"/>
    <mergeCell ref="A668:A669"/>
    <mergeCell ref="B668:B669"/>
    <mergeCell ref="A670:A671"/>
    <mergeCell ref="B670:B671"/>
    <mergeCell ref="A680:A681"/>
    <mergeCell ref="B680:B681"/>
    <mergeCell ref="A682:A683"/>
    <mergeCell ref="B682:B683"/>
    <mergeCell ref="A676:A677"/>
    <mergeCell ref="B676:B677"/>
    <mergeCell ref="A678:A679"/>
    <mergeCell ref="B678:B679"/>
    <mergeCell ref="A648:A649"/>
    <mergeCell ref="B648:B649"/>
    <mergeCell ref="A650:A651"/>
    <mergeCell ref="B650:B651"/>
    <mergeCell ref="A644:A645"/>
    <mergeCell ref="B644:B645"/>
    <mergeCell ref="A646:A647"/>
    <mergeCell ref="B646:B647"/>
    <mergeCell ref="A656:A657"/>
    <mergeCell ref="B656:B657"/>
    <mergeCell ref="A658:A659"/>
    <mergeCell ref="B658:B659"/>
    <mergeCell ref="A652:A653"/>
    <mergeCell ref="B652:B653"/>
    <mergeCell ref="A654:A655"/>
    <mergeCell ref="B654:B655"/>
    <mergeCell ref="A664:A665"/>
    <mergeCell ref="B664:B665"/>
    <mergeCell ref="A625:A626"/>
    <mergeCell ref="B625:B626"/>
    <mergeCell ref="A619:A620"/>
    <mergeCell ref="B619:B620"/>
    <mergeCell ref="A621:A622"/>
    <mergeCell ref="B621:B622"/>
    <mergeCell ref="A631:A632"/>
    <mergeCell ref="B631:B632"/>
    <mergeCell ref="A633:A634"/>
    <mergeCell ref="B633:B634"/>
    <mergeCell ref="A627:A628"/>
    <mergeCell ref="B627:B628"/>
    <mergeCell ref="A629:A630"/>
    <mergeCell ref="B629:B630"/>
    <mergeCell ref="A640:A641"/>
    <mergeCell ref="B640:B641"/>
    <mergeCell ref="A642:A643"/>
    <mergeCell ref="B642:B643"/>
    <mergeCell ref="A635:A636"/>
    <mergeCell ref="B635:B636"/>
    <mergeCell ref="A637:A638"/>
    <mergeCell ref="B637:B638"/>
    <mergeCell ref="A607:A608"/>
    <mergeCell ref="B607:B608"/>
    <mergeCell ref="A609:A610"/>
    <mergeCell ref="B609:B610"/>
    <mergeCell ref="A603:A604"/>
    <mergeCell ref="B603:B604"/>
    <mergeCell ref="A605:A606"/>
    <mergeCell ref="B605:B606"/>
    <mergeCell ref="A615:A616"/>
    <mergeCell ref="B615:B616"/>
    <mergeCell ref="A617:A618"/>
    <mergeCell ref="B617:B618"/>
    <mergeCell ref="A611:A612"/>
    <mergeCell ref="B611:B612"/>
    <mergeCell ref="A613:A614"/>
    <mergeCell ref="B613:B614"/>
    <mergeCell ref="A623:A624"/>
    <mergeCell ref="B623:B624"/>
    <mergeCell ref="A585:A586"/>
    <mergeCell ref="B585:B586"/>
    <mergeCell ref="A579:A580"/>
    <mergeCell ref="B579:B580"/>
    <mergeCell ref="A581:A582"/>
    <mergeCell ref="B581:B582"/>
    <mergeCell ref="A591:A592"/>
    <mergeCell ref="B591:B592"/>
    <mergeCell ref="A593:A594"/>
    <mergeCell ref="B593:B594"/>
    <mergeCell ref="A587:A588"/>
    <mergeCell ref="B587:B588"/>
    <mergeCell ref="A589:A590"/>
    <mergeCell ref="B589:B590"/>
    <mergeCell ref="A599:A600"/>
    <mergeCell ref="B599:B600"/>
    <mergeCell ref="A601:A602"/>
    <mergeCell ref="B601:B602"/>
    <mergeCell ref="A595:A596"/>
    <mergeCell ref="B595:B596"/>
    <mergeCell ref="A597:A598"/>
    <mergeCell ref="B597:B598"/>
    <mergeCell ref="A566:A567"/>
    <mergeCell ref="B566:B567"/>
    <mergeCell ref="A568:A569"/>
    <mergeCell ref="B568:B569"/>
    <mergeCell ref="A562:A563"/>
    <mergeCell ref="B562:B563"/>
    <mergeCell ref="A564:A565"/>
    <mergeCell ref="B564:B565"/>
    <mergeCell ref="A574:A575"/>
    <mergeCell ref="B574:B575"/>
    <mergeCell ref="A577:A578"/>
    <mergeCell ref="B577:B578"/>
    <mergeCell ref="A570:A571"/>
    <mergeCell ref="B570:B571"/>
    <mergeCell ref="A572:A573"/>
    <mergeCell ref="B572:B573"/>
    <mergeCell ref="A583:A584"/>
    <mergeCell ref="B583:B584"/>
    <mergeCell ref="A544:A545"/>
    <mergeCell ref="B544:B545"/>
    <mergeCell ref="A538:A539"/>
    <mergeCell ref="B538:B539"/>
    <mergeCell ref="A540:A541"/>
    <mergeCell ref="B540:B541"/>
    <mergeCell ref="A550:A551"/>
    <mergeCell ref="B550:B551"/>
    <mergeCell ref="A552:A553"/>
    <mergeCell ref="B552:B553"/>
    <mergeCell ref="A546:A547"/>
    <mergeCell ref="B546:B547"/>
    <mergeCell ref="A548:A549"/>
    <mergeCell ref="B548:B549"/>
    <mergeCell ref="A558:A559"/>
    <mergeCell ref="B558:B559"/>
    <mergeCell ref="A560:A561"/>
    <mergeCell ref="B560:B561"/>
    <mergeCell ref="A554:A555"/>
    <mergeCell ref="B554:B555"/>
    <mergeCell ref="A556:A557"/>
    <mergeCell ref="B556:B557"/>
    <mergeCell ref="A526:A527"/>
    <mergeCell ref="B526:B527"/>
    <mergeCell ref="A528:A529"/>
    <mergeCell ref="B528:B529"/>
    <mergeCell ref="A522:A523"/>
    <mergeCell ref="B522:B523"/>
    <mergeCell ref="A524:A525"/>
    <mergeCell ref="B524:B525"/>
    <mergeCell ref="A534:A535"/>
    <mergeCell ref="B534:B535"/>
    <mergeCell ref="A536:A537"/>
    <mergeCell ref="B536:B537"/>
    <mergeCell ref="A530:A531"/>
    <mergeCell ref="B530:B531"/>
    <mergeCell ref="A532:A533"/>
    <mergeCell ref="B532:B533"/>
    <mergeCell ref="A542:A543"/>
    <mergeCell ref="B542:B543"/>
    <mergeCell ref="A503:A504"/>
    <mergeCell ref="B503:B504"/>
    <mergeCell ref="A497:A498"/>
    <mergeCell ref="B497:B498"/>
    <mergeCell ref="A499:A500"/>
    <mergeCell ref="B499:B500"/>
    <mergeCell ref="A509:A510"/>
    <mergeCell ref="B509:B510"/>
    <mergeCell ref="A511:A512"/>
    <mergeCell ref="B511:B512"/>
    <mergeCell ref="A505:A506"/>
    <mergeCell ref="B505:B506"/>
    <mergeCell ref="A507:A508"/>
    <mergeCell ref="B507:B508"/>
    <mergeCell ref="A518:A519"/>
    <mergeCell ref="B518:B519"/>
    <mergeCell ref="A520:A521"/>
    <mergeCell ref="B520:B521"/>
    <mergeCell ref="A513:A514"/>
    <mergeCell ref="B513:B514"/>
    <mergeCell ref="A516:A517"/>
    <mergeCell ref="B516:B517"/>
    <mergeCell ref="A485:A486"/>
    <mergeCell ref="B485:B486"/>
    <mergeCell ref="A487:A488"/>
    <mergeCell ref="B487:B488"/>
    <mergeCell ref="A481:A482"/>
    <mergeCell ref="B481:B482"/>
    <mergeCell ref="A483:A484"/>
    <mergeCell ref="B483:B484"/>
    <mergeCell ref="A493:A494"/>
    <mergeCell ref="B493:B494"/>
    <mergeCell ref="A495:A496"/>
    <mergeCell ref="B495:B496"/>
    <mergeCell ref="A489:A490"/>
    <mergeCell ref="B489:B490"/>
    <mergeCell ref="A491:A492"/>
    <mergeCell ref="B491:B492"/>
    <mergeCell ref="A501:A502"/>
    <mergeCell ref="B501:B502"/>
    <mergeCell ref="A463:A464"/>
    <mergeCell ref="B463:B464"/>
    <mergeCell ref="A457:A458"/>
    <mergeCell ref="B457:B458"/>
    <mergeCell ref="A459:A460"/>
    <mergeCell ref="B459:B460"/>
    <mergeCell ref="A469:A470"/>
    <mergeCell ref="B469:B470"/>
    <mergeCell ref="A471:A472"/>
    <mergeCell ref="B471:B472"/>
    <mergeCell ref="A465:A466"/>
    <mergeCell ref="B465:B466"/>
    <mergeCell ref="A467:A468"/>
    <mergeCell ref="B467:B468"/>
    <mergeCell ref="A477:A478"/>
    <mergeCell ref="B477:B478"/>
    <mergeCell ref="A479:A480"/>
    <mergeCell ref="B479:B480"/>
    <mergeCell ref="A473:A474"/>
    <mergeCell ref="B473:B474"/>
    <mergeCell ref="A475:A476"/>
    <mergeCell ref="B475:B476"/>
    <mergeCell ref="A444:A445"/>
    <mergeCell ref="B444:B445"/>
    <mergeCell ref="A446:A447"/>
    <mergeCell ref="B446:B447"/>
    <mergeCell ref="A440:A441"/>
    <mergeCell ref="B440:B441"/>
    <mergeCell ref="A442:A443"/>
    <mergeCell ref="B442:B443"/>
    <mergeCell ref="A453:A454"/>
    <mergeCell ref="B453:B454"/>
    <mergeCell ref="A455:A456"/>
    <mergeCell ref="B455:B456"/>
    <mergeCell ref="A448:A449"/>
    <mergeCell ref="B448:B449"/>
    <mergeCell ref="A450:A451"/>
    <mergeCell ref="B450:B451"/>
    <mergeCell ref="A461:A462"/>
    <mergeCell ref="B461:B462"/>
    <mergeCell ref="A422:A423"/>
    <mergeCell ref="B422:B423"/>
    <mergeCell ref="A416:A417"/>
    <mergeCell ref="B416:B417"/>
    <mergeCell ref="A418:A419"/>
    <mergeCell ref="B418:B419"/>
    <mergeCell ref="A428:A429"/>
    <mergeCell ref="B428:B429"/>
    <mergeCell ref="A430:A431"/>
    <mergeCell ref="B430:B431"/>
    <mergeCell ref="A424:A425"/>
    <mergeCell ref="B424:B425"/>
    <mergeCell ref="A426:A427"/>
    <mergeCell ref="B426:B427"/>
    <mergeCell ref="A436:A437"/>
    <mergeCell ref="B436:B437"/>
    <mergeCell ref="A438:A439"/>
    <mergeCell ref="B438:B439"/>
    <mergeCell ref="A432:A433"/>
    <mergeCell ref="B432:B433"/>
    <mergeCell ref="A434:A435"/>
    <mergeCell ref="B434:B435"/>
    <mergeCell ref="A404:A405"/>
    <mergeCell ref="B404:B405"/>
    <mergeCell ref="A406:A407"/>
    <mergeCell ref="B406:B407"/>
    <mergeCell ref="A400:A401"/>
    <mergeCell ref="B400:B401"/>
    <mergeCell ref="A402:A403"/>
    <mergeCell ref="B402:B403"/>
    <mergeCell ref="A412:A413"/>
    <mergeCell ref="B412:B413"/>
    <mergeCell ref="A414:A415"/>
    <mergeCell ref="B414:B415"/>
    <mergeCell ref="A408:A409"/>
    <mergeCell ref="B408:B409"/>
    <mergeCell ref="A410:A411"/>
    <mergeCell ref="B410:B411"/>
    <mergeCell ref="A420:A421"/>
    <mergeCell ref="B420:B421"/>
    <mergeCell ref="A381:A382"/>
    <mergeCell ref="B381:B382"/>
    <mergeCell ref="A375:A376"/>
    <mergeCell ref="B375:B376"/>
    <mergeCell ref="A377:A378"/>
    <mergeCell ref="B377:B378"/>
    <mergeCell ref="A387:A388"/>
    <mergeCell ref="B387:B388"/>
    <mergeCell ref="A390:A391"/>
    <mergeCell ref="B390:B391"/>
    <mergeCell ref="A383:A384"/>
    <mergeCell ref="B383:B384"/>
    <mergeCell ref="A385:A386"/>
    <mergeCell ref="B385:B386"/>
    <mergeCell ref="A396:A397"/>
    <mergeCell ref="B396:B397"/>
    <mergeCell ref="A398:A399"/>
    <mergeCell ref="B398:B399"/>
    <mergeCell ref="A392:A393"/>
    <mergeCell ref="B392:B393"/>
    <mergeCell ref="A394:A395"/>
    <mergeCell ref="B394:B395"/>
    <mergeCell ref="A363:A364"/>
    <mergeCell ref="B363:B364"/>
    <mergeCell ref="A365:A366"/>
    <mergeCell ref="B365:B366"/>
    <mergeCell ref="A359:A360"/>
    <mergeCell ref="B359:B360"/>
    <mergeCell ref="A361:A362"/>
    <mergeCell ref="B361:B362"/>
    <mergeCell ref="A371:A372"/>
    <mergeCell ref="B371:B372"/>
    <mergeCell ref="A373:A374"/>
    <mergeCell ref="B373:B374"/>
    <mergeCell ref="A367:A368"/>
    <mergeCell ref="B367:B368"/>
    <mergeCell ref="A369:A370"/>
    <mergeCell ref="B369:B370"/>
    <mergeCell ref="A379:A380"/>
    <mergeCell ref="B379:B380"/>
    <mergeCell ref="A341:A342"/>
    <mergeCell ref="B341:B342"/>
    <mergeCell ref="A335:A336"/>
    <mergeCell ref="B335:B336"/>
    <mergeCell ref="A337:A338"/>
    <mergeCell ref="B337:B338"/>
    <mergeCell ref="A347:A348"/>
    <mergeCell ref="B347:B348"/>
    <mergeCell ref="A349:A350"/>
    <mergeCell ref="B349:B350"/>
    <mergeCell ref="A343:A344"/>
    <mergeCell ref="B343:B344"/>
    <mergeCell ref="A345:A346"/>
    <mergeCell ref="B345:B346"/>
    <mergeCell ref="A355:A356"/>
    <mergeCell ref="B355:B356"/>
    <mergeCell ref="A357:A358"/>
    <mergeCell ref="B357:B358"/>
    <mergeCell ref="A351:A352"/>
    <mergeCell ref="B351:B352"/>
    <mergeCell ref="A353:A354"/>
    <mergeCell ref="B353:B354"/>
    <mergeCell ref="A322:A323"/>
    <mergeCell ref="B322:B323"/>
    <mergeCell ref="A324:A325"/>
    <mergeCell ref="B324:B325"/>
    <mergeCell ref="A318:A319"/>
    <mergeCell ref="B318:B319"/>
    <mergeCell ref="A320:A321"/>
    <mergeCell ref="B320:B321"/>
    <mergeCell ref="A331:A332"/>
    <mergeCell ref="B331:B332"/>
    <mergeCell ref="A333:A334"/>
    <mergeCell ref="B333:B334"/>
    <mergeCell ref="A326:A327"/>
    <mergeCell ref="B326:B327"/>
    <mergeCell ref="A329:A330"/>
    <mergeCell ref="B329:B330"/>
    <mergeCell ref="A339:A340"/>
    <mergeCell ref="B339:B340"/>
    <mergeCell ref="A300:A301"/>
    <mergeCell ref="B300:B301"/>
    <mergeCell ref="A294:A295"/>
    <mergeCell ref="B294:B295"/>
    <mergeCell ref="A296:A297"/>
    <mergeCell ref="B296:B297"/>
    <mergeCell ref="A306:A307"/>
    <mergeCell ref="B306:B307"/>
    <mergeCell ref="A308:A309"/>
    <mergeCell ref="B308:B309"/>
    <mergeCell ref="A302:A303"/>
    <mergeCell ref="B302:B303"/>
    <mergeCell ref="A304:A305"/>
    <mergeCell ref="B304:B305"/>
    <mergeCell ref="A314:A315"/>
    <mergeCell ref="B314:B315"/>
    <mergeCell ref="A316:A317"/>
    <mergeCell ref="B316:B317"/>
    <mergeCell ref="A310:A311"/>
    <mergeCell ref="B310:B311"/>
    <mergeCell ref="A312:A313"/>
    <mergeCell ref="B312:B313"/>
    <mergeCell ref="A282:A283"/>
    <mergeCell ref="B282:B283"/>
    <mergeCell ref="A284:A285"/>
    <mergeCell ref="B284:B285"/>
    <mergeCell ref="A278:A279"/>
    <mergeCell ref="B278:B279"/>
    <mergeCell ref="A280:A281"/>
    <mergeCell ref="B280:B281"/>
    <mergeCell ref="A290:A291"/>
    <mergeCell ref="B290:B291"/>
    <mergeCell ref="A292:A293"/>
    <mergeCell ref="B292:B293"/>
    <mergeCell ref="A286:A287"/>
    <mergeCell ref="B286:B287"/>
    <mergeCell ref="A288:A289"/>
    <mergeCell ref="B288:B289"/>
    <mergeCell ref="A298:A299"/>
    <mergeCell ref="B298:B299"/>
    <mergeCell ref="A259:A260"/>
    <mergeCell ref="B259:B260"/>
    <mergeCell ref="A253:A254"/>
    <mergeCell ref="B253:B254"/>
    <mergeCell ref="A255:A256"/>
    <mergeCell ref="B255:B256"/>
    <mergeCell ref="A266:A267"/>
    <mergeCell ref="B266:B267"/>
    <mergeCell ref="A268:A269"/>
    <mergeCell ref="B268:B269"/>
    <mergeCell ref="A261:A262"/>
    <mergeCell ref="B261:B262"/>
    <mergeCell ref="A263:A264"/>
    <mergeCell ref="B263:B264"/>
    <mergeCell ref="A274:A275"/>
    <mergeCell ref="B274:B275"/>
    <mergeCell ref="A276:A277"/>
    <mergeCell ref="B276:B277"/>
    <mergeCell ref="A270:A271"/>
    <mergeCell ref="B270:B271"/>
    <mergeCell ref="A272:A273"/>
    <mergeCell ref="B272:B273"/>
    <mergeCell ref="A241:A242"/>
    <mergeCell ref="B241:B242"/>
    <mergeCell ref="A243:A244"/>
    <mergeCell ref="B243:B244"/>
    <mergeCell ref="A237:A238"/>
    <mergeCell ref="B237:B238"/>
    <mergeCell ref="A239:A240"/>
    <mergeCell ref="B239:B240"/>
    <mergeCell ref="A249:A250"/>
    <mergeCell ref="B249:B250"/>
    <mergeCell ref="A251:A252"/>
    <mergeCell ref="B251:B252"/>
    <mergeCell ref="A245:A246"/>
    <mergeCell ref="B245:B246"/>
    <mergeCell ref="A247:A248"/>
    <mergeCell ref="B247:B248"/>
    <mergeCell ref="A257:A258"/>
    <mergeCell ref="B257:B258"/>
    <mergeCell ref="A219:A220"/>
    <mergeCell ref="B219:B220"/>
    <mergeCell ref="A213:A214"/>
    <mergeCell ref="B213:B214"/>
    <mergeCell ref="A215:A216"/>
    <mergeCell ref="B215:B216"/>
    <mergeCell ref="A225:A226"/>
    <mergeCell ref="B225:B226"/>
    <mergeCell ref="A227:A228"/>
    <mergeCell ref="B227:B228"/>
    <mergeCell ref="A221:A222"/>
    <mergeCell ref="B221:B222"/>
    <mergeCell ref="A223:A224"/>
    <mergeCell ref="B223:B224"/>
    <mergeCell ref="A233:A234"/>
    <mergeCell ref="B233:B234"/>
    <mergeCell ref="A235:A236"/>
    <mergeCell ref="B235:B236"/>
    <mergeCell ref="A229:A230"/>
    <mergeCell ref="B229:B230"/>
    <mergeCell ref="A231:A232"/>
    <mergeCell ref="B231:B232"/>
    <mergeCell ref="A200:A201"/>
    <mergeCell ref="B200:B201"/>
    <mergeCell ref="A202:A203"/>
    <mergeCell ref="B202:B203"/>
    <mergeCell ref="A196:A197"/>
    <mergeCell ref="B196:B197"/>
    <mergeCell ref="A198:A199"/>
    <mergeCell ref="B198:B199"/>
    <mergeCell ref="A209:A210"/>
    <mergeCell ref="B209:B210"/>
    <mergeCell ref="A211:A212"/>
    <mergeCell ref="B211:B212"/>
    <mergeCell ref="A205:A206"/>
    <mergeCell ref="B205:B206"/>
    <mergeCell ref="A207:A208"/>
    <mergeCell ref="B207:B208"/>
    <mergeCell ref="A217:A218"/>
    <mergeCell ref="B217:B218"/>
    <mergeCell ref="A178:A179"/>
    <mergeCell ref="B178:B179"/>
    <mergeCell ref="A172:A173"/>
    <mergeCell ref="B172:B173"/>
    <mergeCell ref="A174:A175"/>
    <mergeCell ref="B174:B175"/>
    <mergeCell ref="A184:A185"/>
    <mergeCell ref="B184:B185"/>
    <mergeCell ref="A186:A187"/>
    <mergeCell ref="B186:B187"/>
    <mergeCell ref="A180:A181"/>
    <mergeCell ref="B180:B181"/>
    <mergeCell ref="A182:A183"/>
    <mergeCell ref="B182:B183"/>
    <mergeCell ref="A192:A193"/>
    <mergeCell ref="B192:B193"/>
    <mergeCell ref="A194:A195"/>
    <mergeCell ref="B194:B195"/>
    <mergeCell ref="A188:A189"/>
    <mergeCell ref="B188:B189"/>
    <mergeCell ref="A190:A191"/>
    <mergeCell ref="B190:B191"/>
    <mergeCell ref="A160:A161"/>
    <mergeCell ref="B160:B161"/>
    <mergeCell ref="A162:A163"/>
    <mergeCell ref="B162:B163"/>
    <mergeCell ref="A156:A157"/>
    <mergeCell ref="B156:B157"/>
    <mergeCell ref="A158:A159"/>
    <mergeCell ref="B158:B159"/>
    <mergeCell ref="A168:A169"/>
    <mergeCell ref="B168:B169"/>
    <mergeCell ref="A170:A171"/>
    <mergeCell ref="B170:B171"/>
    <mergeCell ref="A164:A165"/>
    <mergeCell ref="B164:B165"/>
    <mergeCell ref="A166:A167"/>
    <mergeCell ref="B166:B167"/>
    <mergeCell ref="A176:A177"/>
    <mergeCell ref="B176:B177"/>
    <mergeCell ref="A134:A135"/>
    <mergeCell ref="B134:B135"/>
    <mergeCell ref="A128:A129"/>
    <mergeCell ref="B128:B129"/>
    <mergeCell ref="A130:A131"/>
    <mergeCell ref="B130:B131"/>
    <mergeCell ref="A144:A145"/>
    <mergeCell ref="B144:B145"/>
    <mergeCell ref="A146:A147"/>
    <mergeCell ref="B146:B147"/>
    <mergeCell ref="A136:A137"/>
    <mergeCell ref="B136:B137"/>
    <mergeCell ref="A142:A143"/>
    <mergeCell ref="B142:B143"/>
    <mergeCell ref="A152:A153"/>
    <mergeCell ref="B152:B153"/>
    <mergeCell ref="A154:A155"/>
    <mergeCell ref="B154:B155"/>
    <mergeCell ref="A148:A149"/>
    <mergeCell ref="B148:B149"/>
    <mergeCell ref="A150:A151"/>
    <mergeCell ref="B150:B151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24:A125"/>
    <mergeCell ref="B124:B125"/>
    <mergeCell ref="A126:A127"/>
    <mergeCell ref="B126:B127"/>
    <mergeCell ref="A120:A121"/>
    <mergeCell ref="B120:B121"/>
    <mergeCell ref="A122:A123"/>
    <mergeCell ref="B122:B123"/>
    <mergeCell ref="A132:A133"/>
    <mergeCell ref="B132:B133"/>
    <mergeCell ref="A94:A95"/>
    <mergeCell ref="B94:B95"/>
    <mergeCell ref="A88:A89"/>
    <mergeCell ref="B88:B89"/>
    <mergeCell ref="A90:A91"/>
    <mergeCell ref="B90:B91"/>
    <mergeCell ref="A100:A101"/>
    <mergeCell ref="B100:B101"/>
    <mergeCell ref="A102:A103"/>
    <mergeCell ref="B102:B103"/>
    <mergeCell ref="A96:A97"/>
    <mergeCell ref="B96:B97"/>
    <mergeCell ref="A98:A99"/>
    <mergeCell ref="B98:B99"/>
    <mergeCell ref="A108:A109"/>
    <mergeCell ref="B108:B109"/>
    <mergeCell ref="A110:A111"/>
    <mergeCell ref="B110:B111"/>
    <mergeCell ref="A104:A105"/>
    <mergeCell ref="B104:B105"/>
    <mergeCell ref="A106:A107"/>
    <mergeCell ref="B106:B107"/>
    <mergeCell ref="A75:A76"/>
    <mergeCell ref="B75:B76"/>
    <mergeCell ref="A77:A78"/>
    <mergeCell ref="B77:B78"/>
    <mergeCell ref="A71:A72"/>
    <mergeCell ref="B71:B72"/>
    <mergeCell ref="A73:A74"/>
    <mergeCell ref="B73:B74"/>
    <mergeCell ref="A84:A85"/>
    <mergeCell ref="B84:B85"/>
    <mergeCell ref="A86:A87"/>
    <mergeCell ref="B86:B87"/>
    <mergeCell ref="A79:A80"/>
    <mergeCell ref="B79:B80"/>
    <mergeCell ref="A82:A83"/>
    <mergeCell ref="B82:B83"/>
    <mergeCell ref="A92:A93"/>
    <mergeCell ref="B92:B93"/>
    <mergeCell ref="A53:A54"/>
    <mergeCell ref="B53:B54"/>
    <mergeCell ref="A47:A48"/>
    <mergeCell ref="B47:B48"/>
    <mergeCell ref="A49:A50"/>
    <mergeCell ref="B49:B50"/>
    <mergeCell ref="A59:A60"/>
    <mergeCell ref="B59:B60"/>
    <mergeCell ref="A61:A62"/>
    <mergeCell ref="B61:B62"/>
    <mergeCell ref="A55:A56"/>
    <mergeCell ref="B55:B56"/>
    <mergeCell ref="A57:A58"/>
    <mergeCell ref="B57:B58"/>
    <mergeCell ref="A67:A68"/>
    <mergeCell ref="B67:B68"/>
    <mergeCell ref="A69:A70"/>
    <mergeCell ref="B69:B70"/>
    <mergeCell ref="A63:A64"/>
    <mergeCell ref="B63:B64"/>
    <mergeCell ref="A65:A66"/>
    <mergeCell ref="B65:B66"/>
    <mergeCell ref="A35:A36"/>
    <mergeCell ref="B35:B36"/>
    <mergeCell ref="A37:A38"/>
    <mergeCell ref="B37:B38"/>
    <mergeCell ref="A31:A32"/>
    <mergeCell ref="B31:B32"/>
    <mergeCell ref="A33:A34"/>
    <mergeCell ref="B33:B34"/>
    <mergeCell ref="A43:A44"/>
    <mergeCell ref="B43:B44"/>
    <mergeCell ref="A45:A46"/>
    <mergeCell ref="B45:B46"/>
    <mergeCell ref="A39:A40"/>
    <mergeCell ref="B39:B40"/>
    <mergeCell ref="A41:A42"/>
    <mergeCell ref="B41:B42"/>
    <mergeCell ref="A51:A52"/>
    <mergeCell ref="B51:B52"/>
    <mergeCell ref="A1:D1"/>
    <mergeCell ref="A10:D10"/>
    <mergeCell ref="A11:D11"/>
    <mergeCell ref="A12:D12"/>
    <mergeCell ref="A13:D13"/>
    <mergeCell ref="A14:B14"/>
    <mergeCell ref="A19:A20"/>
    <mergeCell ref="B19:B20"/>
    <mergeCell ref="A21:A22"/>
    <mergeCell ref="B21:B22"/>
    <mergeCell ref="A15:B15"/>
    <mergeCell ref="A16:D16"/>
    <mergeCell ref="A17:A18"/>
    <mergeCell ref="B17:B18"/>
    <mergeCell ref="A27:A28"/>
    <mergeCell ref="B27:B28"/>
    <mergeCell ref="A29:A30"/>
    <mergeCell ref="B29:B30"/>
    <mergeCell ref="A23:A24"/>
    <mergeCell ref="B23:B24"/>
    <mergeCell ref="A25:A26"/>
    <mergeCell ref="B25:B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P42" sqref="P42"/>
    </sheetView>
  </sheetViews>
  <sheetFormatPr defaultRowHeight="12.75" x14ac:dyDescent="0.2"/>
  <cols>
    <col min="1" max="1" width="13.6640625" bestFit="1" customWidth="1"/>
    <col min="2" max="2" width="13" customWidth="1"/>
    <col min="3" max="3" width="2.83203125" customWidth="1"/>
    <col min="4" max="4" width="14.33203125" customWidth="1"/>
    <col min="5" max="5" width="5.1640625" style="111" customWidth="1"/>
    <col min="6" max="6" width="12.83203125" bestFit="1" customWidth="1"/>
    <col min="7" max="7" width="5.83203125" style="114" customWidth="1"/>
    <col min="8" max="8" width="18.33203125" customWidth="1"/>
    <col min="9" max="9" width="4.83203125" customWidth="1"/>
    <col min="10" max="10" width="14.33203125" customWidth="1"/>
    <col min="11" max="11" width="4" customWidth="1"/>
    <col min="12" max="12" width="10.5" customWidth="1"/>
    <col min="13" max="13" width="1.5" style="114" customWidth="1"/>
    <col min="14" max="14" width="10.5" customWidth="1"/>
  </cols>
  <sheetData>
    <row r="1" spans="1:14" ht="13.5" thickBot="1" x14ac:dyDescent="0.25">
      <c r="A1" s="107" t="s">
        <v>61</v>
      </c>
      <c r="D1" s="251" t="s">
        <v>62</v>
      </c>
      <c r="E1" s="251"/>
      <c r="F1" s="251"/>
      <c r="G1" s="251"/>
      <c r="H1" s="251"/>
      <c r="I1" s="251"/>
      <c r="J1" s="251"/>
      <c r="M1" s="128"/>
    </row>
    <row r="2" spans="1:14" ht="13.5" thickTop="1" x14ac:dyDescent="0.2"/>
    <row r="3" spans="1:14" x14ac:dyDescent="0.2">
      <c r="D3" s="252" t="s">
        <v>63</v>
      </c>
      <c r="E3" s="253"/>
      <c r="F3" s="253"/>
      <c r="G3" s="253"/>
      <c r="H3" s="253"/>
      <c r="I3" s="253"/>
      <c r="J3" s="253"/>
      <c r="K3" s="254"/>
    </row>
    <row r="4" spans="1:14" x14ac:dyDescent="0.2">
      <c r="D4" s="119" t="s">
        <v>26</v>
      </c>
      <c r="E4" s="116">
        <f>'BASE CALC'!$J$14/4</f>
        <v>0</v>
      </c>
      <c r="F4" s="119" t="s">
        <v>13</v>
      </c>
      <c r="G4" s="125">
        <f>'BASE CALC'!$J$17/4</f>
        <v>0</v>
      </c>
      <c r="H4" s="122" t="s">
        <v>60</v>
      </c>
      <c r="I4" s="116">
        <f>'BASE CALC'!$J$20/4</f>
        <v>0</v>
      </c>
      <c r="J4" s="119" t="s">
        <v>19</v>
      </c>
      <c r="K4" s="116">
        <f>'BASE CALC'!$J$23/4</f>
        <v>0</v>
      </c>
    </row>
    <row r="5" spans="1:14" x14ac:dyDescent="0.2">
      <c r="D5" s="120" t="s">
        <v>11</v>
      </c>
      <c r="E5" s="117">
        <f>'BASE CALC'!$J$15/4</f>
        <v>0</v>
      </c>
      <c r="F5" s="120" t="s">
        <v>14</v>
      </c>
      <c r="G5" s="126">
        <f>'BASE CALC'!$J$18/4</f>
        <v>0</v>
      </c>
      <c r="H5" s="123" t="s">
        <v>17</v>
      </c>
      <c r="I5" s="117">
        <f>'BASE CALC'!$J$21/4</f>
        <v>0</v>
      </c>
      <c r="J5" s="120" t="s">
        <v>20</v>
      </c>
      <c r="K5" s="117">
        <f>'BASE CALC'!$J$24/4</f>
        <v>0</v>
      </c>
    </row>
    <row r="6" spans="1:14" x14ac:dyDescent="0.2">
      <c r="D6" s="121" t="s">
        <v>12</v>
      </c>
      <c r="E6" s="118">
        <f>'BASE CALC'!$J$16/4</f>
        <v>0</v>
      </c>
      <c r="F6" s="121" t="s">
        <v>15</v>
      </c>
      <c r="G6" s="127">
        <f>'BASE CALC'!$J$19/4</f>
        <v>0</v>
      </c>
      <c r="H6" s="124" t="s">
        <v>18</v>
      </c>
      <c r="I6" s="118">
        <f>'BASE CALC'!$J$22/4</f>
        <v>0</v>
      </c>
      <c r="J6" s="121" t="s">
        <v>21</v>
      </c>
      <c r="K6" s="118">
        <f>'BASE CALC'!$J$25/4</f>
        <v>0</v>
      </c>
    </row>
    <row r="7" spans="1:14" s="106" customFormat="1" ht="38.25" x14ac:dyDescent="0.2">
      <c r="A7" s="106" t="s">
        <v>52</v>
      </c>
      <c r="B7" s="106" t="s">
        <v>51</v>
      </c>
      <c r="D7" s="106" t="s">
        <v>54</v>
      </c>
      <c r="F7" s="107" t="s">
        <v>55</v>
      </c>
      <c r="G7" s="115"/>
      <c r="H7" s="109" t="s">
        <v>64</v>
      </c>
      <c r="J7" s="109" t="s">
        <v>57</v>
      </c>
      <c r="L7" s="109" t="s">
        <v>58</v>
      </c>
      <c r="M7" s="115"/>
      <c r="N7" s="109" t="s">
        <v>59</v>
      </c>
    </row>
    <row r="8" spans="1:14" x14ac:dyDescent="0.2">
      <c r="C8" s="105" t="s">
        <v>53</v>
      </c>
      <c r="E8" s="110" t="s">
        <v>45</v>
      </c>
      <c r="F8">
        <f>B8-D8</f>
        <v>0</v>
      </c>
      <c r="G8" s="108"/>
      <c r="H8" s="113"/>
      <c r="I8" s="110" t="s">
        <v>56</v>
      </c>
      <c r="J8" s="113">
        <f>'BASE CALC'!$D$6</f>
        <v>0</v>
      </c>
      <c r="K8" s="110" t="s">
        <v>45</v>
      </c>
      <c r="L8" s="113">
        <f>H8+J8</f>
        <v>0</v>
      </c>
      <c r="M8" s="108"/>
      <c r="N8" s="112">
        <f>L8-F8</f>
        <v>0</v>
      </c>
    </row>
    <row r="9" spans="1:14" x14ac:dyDescent="0.2">
      <c r="C9" s="105" t="s">
        <v>53</v>
      </c>
      <c r="E9" s="110" t="s">
        <v>45</v>
      </c>
      <c r="F9">
        <f t="shared" ref="F9:F26" si="0">B9-D9</f>
        <v>0</v>
      </c>
      <c r="G9" s="108"/>
      <c r="H9" s="113"/>
      <c r="I9" s="110" t="s">
        <v>56</v>
      </c>
      <c r="J9" s="113">
        <f>'BASE CALC'!$D$6</f>
        <v>0</v>
      </c>
      <c r="K9" s="110" t="s">
        <v>45</v>
      </c>
      <c r="L9" s="113">
        <f>H12+J9</f>
        <v>0</v>
      </c>
      <c r="M9" s="108"/>
      <c r="N9" s="112">
        <f t="shared" ref="N9:N37" si="1">L9-F9</f>
        <v>0</v>
      </c>
    </row>
    <row r="10" spans="1:14" x14ac:dyDescent="0.2">
      <c r="C10" s="105" t="s">
        <v>53</v>
      </c>
      <c r="E10" s="110" t="s">
        <v>45</v>
      </c>
      <c r="F10">
        <f t="shared" si="0"/>
        <v>0</v>
      </c>
      <c r="G10" s="108"/>
      <c r="H10" s="113"/>
      <c r="I10" s="110" t="s">
        <v>56</v>
      </c>
      <c r="J10" s="113">
        <f>'BASE CALC'!$D$6</f>
        <v>0</v>
      </c>
      <c r="K10" s="110" t="s">
        <v>45</v>
      </c>
      <c r="L10" s="113">
        <f>H16+J10</f>
        <v>0</v>
      </c>
      <c r="M10" s="108"/>
      <c r="N10" s="112">
        <f t="shared" si="1"/>
        <v>0</v>
      </c>
    </row>
    <row r="11" spans="1:14" x14ac:dyDescent="0.2">
      <c r="C11" s="105" t="s">
        <v>53</v>
      </c>
      <c r="E11" s="110" t="s">
        <v>45</v>
      </c>
      <c r="F11">
        <f t="shared" si="0"/>
        <v>0</v>
      </c>
      <c r="G11" s="108"/>
      <c r="H11" s="113"/>
      <c r="I11" s="110" t="s">
        <v>56</v>
      </c>
      <c r="J11" s="113">
        <f>'BASE CALC'!$D$6</f>
        <v>0</v>
      </c>
      <c r="K11" s="110" t="s">
        <v>45</v>
      </c>
      <c r="L11" s="113">
        <f>H20+J11</f>
        <v>0</v>
      </c>
      <c r="M11" s="108"/>
      <c r="N11" s="112">
        <f t="shared" si="1"/>
        <v>0</v>
      </c>
    </row>
    <row r="12" spans="1:14" x14ac:dyDescent="0.2">
      <c r="C12" s="105" t="s">
        <v>53</v>
      </c>
      <c r="E12" s="110" t="s">
        <v>45</v>
      </c>
      <c r="F12">
        <f t="shared" si="0"/>
        <v>0</v>
      </c>
      <c r="G12" s="108"/>
      <c r="H12" s="113"/>
      <c r="I12" s="110" t="s">
        <v>56</v>
      </c>
      <c r="J12" s="113">
        <f>'BASE CALC'!$D$6</f>
        <v>0</v>
      </c>
      <c r="K12" s="110" t="s">
        <v>45</v>
      </c>
      <c r="L12" s="113">
        <f>H24+J12</f>
        <v>0</v>
      </c>
      <c r="M12" s="108"/>
      <c r="N12" s="112">
        <f t="shared" si="1"/>
        <v>0</v>
      </c>
    </row>
    <row r="13" spans="1:14" x14ac:dyDescent="0.2">
      <c r="C13" s="105" t="s">
        <v>53</v>
      </c>
      <c r="E13" s="110" t="s">
        <v>45</v>
      </c>
      <c r="F13">
        <f t="shared" si="0"/>
        <v>0</v>
      </c>
      <c r="G13" s="108"/>
      <c r="H13" s="113"/>
      <c r="I13" s="110" t="s">
        <v>56</v>
      </c>
      <c r="J13" s="113">
        <f>'BASE CALC'!$D$6</f>
        <v>0</v>
      </c>
      <c r="K13" s="110" t="s">
        <v>45</v>
      </c>
      <c r="L13" s="113">
        <f>H28+J13</f>
        <v>0</v>
      </c>
      <c r="M13" s="108"/>
      <c r="N13" s="112">
        <f t="shared" si="1"/>
        <v>0</v>
      </c>
    </row>
    <row r="14" spans="1:14" x14ac:dyDescent="0.2">
      <c r="C14" s="105" t="s">
        <v>53</v>
      </c>
      <c r="E14" s="110" t="s">
        <v>45</v>
      </c>
      <c r="F14">
        <f t="shared" si="0"/>
        <v>0</v>
      </c>
      <c r="G14" s="108"/>
      <c r="H14" s="113"/>
      <c r="I14" s="110" t="s">
        <v>56</v>
      </c>
      <c r="J14" s="113">
        <f>'BASE CALC'!$D$6</f>
        <v>0</v>
      </c>
      <c r="K14" s="110" t="s">
        <v>45</v>
      </c>
      <c r="L14" s="113">
        <f>H32+J14</f>
        <v>0</v>
      </c>
      <c r="M14" s="108"/>
      <c r="N14" s="112">
        <f t="shared" si="1"/>
        <v>0</v>
      </c>
    </row>
    <row r="15" spans="1:14" x14ac:dyDescent="0.2">
      <c r="C15" s="105" t="s">
        <v>53</v>
      </c>
      <c r="E15" s="110" t="s">
        <v>45</v>
      </c>
      <c r="F15">
        <f t="shared" si="0"/>
        <v>0</v>
      </c>
      <c r="G15" s="108"/>
      <c r="H15" s="113"/>
      <c r="I15" s="110" t="s">
        <v>56</v>
      </c>
      <c r="J15" s="113">
        <f>'BASE CALC'!$D$6</f>
        <v>0</v>
      </c>
      <c r="K15" s="110" t="s">
        <v>45</v>
      </c>
      <c r="L15" s="113">
        <f>H36+J15</f>
        <v>0</v>
      </c>
      <c r="M15" s="108"/>
      <c r="N15" s="112">
        <f t="shared" si="1"/>
        <v>0</v>
      </c>
    </row>
    <row r="16" spans="1:14" x14ac:dyDescent="0.2">
      <c r="C16" s="105" t="s">
        <v>53</v>
      </c>
      <c r="E16" s="110" t="s">
        <v>45</v>
      </c>
      <c r="F16">
        <f t="shared" si="0"/>
        <v>0</v>
      </c>
      <c r="G16" s="108"/>
      <c r="H16" s="113"/>
      <c r="I16" s="110" t="s">
        <v>56</v>
      </c>
      <c r="J16" s="113">
        <f>'BASE CALC'!$D$6</f>
        <v>0</v>
      </c>
      <c r="K16" s="110" t="s">
        <v>45</v>
      </c>
      <c r="L16" s="113">
        <f>H40+J16</f>
        <v>0</v>
      </c>
      <c r="M16" s="108"/>
      <c r="N16" s="112">
        <f t="shared" si="1"/>
        <v>0</v>
      </c>
    </row>
    <row r="17" spans="3:14" x14ac:dyDescent="0.2">
      <c r="C17" s="105" t="s">
        <v>53</v>
      </c>
      <c r="E17" s="110" t="s">
        <v>45</v>
      </c>
      <c r="F17">
        <f t="shared" si="0"/>
        <v>0</v>
      </c>
      <c r="G17" s="108"/>
      <c r="H17" s="113"/>
      <c r="I17" s="110" t="s">
        <v>56</v>
      </c>
      <c r="J17" s="113">
        <f>'BASE CALC'!$D$6</f>
        <v>0</v>
      </c>
      <c r="K17" s="110" t="s">
        <v>45</v>
      </c>
      <c r="L17" s="113">
        <f>H44+J17</f>
        <v>0</v>
      </c>
      <c r="M17" s="108"/>
      <c r="N17" s="112">
        <f t="shared" si="1"/>
        <v>0</v>
      </c>
    </row>
    <row r="18" spans="3:14" x14ac:dyDescent="0.2">
      <c r="C18" s="105" t="s">
        <v>53</v>
      </c>
      <c r="E18" s="110" t="s">
        <v>45</v>
      </c>
      <c r="F18">
        <f t="shared" si="0"/>
        <v>0</v>
      </c>
      <c r="G18" s="108"/>
      <c r="H18" s="113"/>
      <c r="I18" s="110" t="s">
        <v>56</v>
      </c>
      <c r="J18" s="113">
        <f>'BASE CALC'!$D$6</f>
        <v>0</v>
      </c>
      <c r="K18" s="110" t="s">
        <v>45</v>
      </c>
      <c r="L18" s="113">
        <f>H48+J18</f>
        <v>0</v>
      </c>
      <c r="M18" s="108"/>
      <c r="N18" s="112">
        <f t="shared" si="1"/>
        <v>0</v>
      </c>
    </row>
    <row r="19" spans="3:14" x14ac:dyDescent="0.2">
      <c r="C19" s="105" t="s">
        <v>53</v>
      </c>
      <c r="E19" s="110" t="s">
        <v>45</v>
      </c>
      <c r="F19">
        <f t="shared" si="0"/>
        <v>0</v>
      </c>
      <c r="G19" s="108"/>
      <c r="H19" s="113"/>
      <c r="I19" s="110" t="s">
        <v>56</v>
      </c>
      <c r="J19" s="113">
        <f>'BASE CALC'!$D$6</f>
        <v>0</v>
      </c>
      <c r="K19" s="110" t="s">
        <v>45</v>
      </c>
      <c r="L19" s="113">
        <f>H52+J19</f>
        <v>0</v>
      </c>
      <c r="M19" s="108"/>
      <c r="N19" s="112">
        <f t="shared" si="1"/>
        <v>0</v>
      </c>
    </row>
    <row r="20" spans="3:14" x14ac:dyDescent="0.2">
      <c r="C20" s="105" t="s">
        <v>53</v>
      </c>
      <c r="E20" s="110" t="s">
        <v>45</v>
      </c>
      <c r="F20">
        <f t="shared" si="0"/>
        <v>0</v>
      </c>
      <c r="G20" s="108"/>
      <c r="H20" s="113"/>
      <c r="I20" s="110" t="s">
        <v>56</v>
      </c>
      <c r="J20" s="113">
        <f>'BASE CALC'!$D$6</f>
        <v>0</v>
      </c>
      <c r="K20" s="110" t="s">
        <v>45</v>
      </c>
      <c r="L20" s="113">
        <f t="shared" ref="L20:L26" si="2">H53+J20</f>
        <v>0</v>
      </c>
      <c r="M20" s="108"/>
      <c r="N20" s="112">
        <f t="shared" si="1"/>
        <v>0</v>
      </c>
    </row>
    <row r="21" spans="3:14" x14ac:dyDescent="0.2">
      <c r="C21" s="105" t="s">
        <v>53</v>
      </c>
      <c r="E21" s="110" t="s">
        <v>45</v>
      </c>
      <c r="F21">
        <f t="shared" si="0"/>
        <v>0</v>
      </c>
      <c r="G21" s="108"/>
      <c r="H21" s="113"/>
      <c r="I21" s="110" t="s">
        <v>56</v>
      </c>
      <c r="J21" s="113">
        <f>'BASE CALC'!$D$6</f>
        <v>0</v>
      </c>
      <c r="K21" s="110" t="s">
        <v>45</v>
      </c>
      <c r="L21" s="113">
        <f t="shared" si="2"/>
        <v>0</v>
      </c>
      <c r="M21" s="108"/>
      <c r="N21" s="112">
        <f t="shared" si="1"/>
        <v>0</v>
      </c>
    </row>
    <row r="22" spans="3:14" x14ac:dyDescent="0.2">
      <c r="C22" s="105" t="s">
        <v>53</v>
      </c>
      <c r="E22" s="110" t="s">
        <v>45</v>
      </c>
      <c r="F22">
        <f t="shared" si="0"/>
        <v>0</v>
      </c>
      <c r="G22" s="108"/>
      <c r="H22" s="113"/>
      <c r="I22" s="110" t="s">
        <v>56</v>
      </c>
      <c r="J22" s="113">
        <f>'BASE CALC'!$D$6</f>
        <v>0</v>
      </c>
      <c r="K22" s="110" t="s">
        <v>45</v>
      </c>
      <c r="L22" s="113">
        <f t="shared" si="2"/>
        <v>0</v>
      </c>
      <c r="M22" s="108"/>
      <c r="N22" s="112">
        <f t="shared" si="1"/>
        <v>0</v>
      </c>
    </row>
    <row r="23" spans="3:14" x14ac:dyDescent="0.2">
      <c r="C23" s="105" t="s">
        <v>53</v>
      </c>
      <c r="E23" s="110" t="s">
        <v>45</v>
      </c>
      <c r="F23">
        <f t="shared" si="0"/>
        <v>0</v>
      </c>
      <c r="G23" s="108"/>
      <c r="H23" s="113"/>
      <c r="I23" s="110" t="s">
        <v>56</v>
      </c>
      <c r="J23" s="113">
        <f>'BASE CALC'!$D$6</f>
        <v>0</v>
      </c>
      <c r="K23" s="110" t="s">
        <v>45</v>
      </c>
      <c r="L23" s="113">
        <f t="shared" si="2"/>
        <v>0</v>
      </c>
      <c r="M23" s="108"/>
      <c r="N23" s="112">
        <f t="shared" si="1"/>
        <v>0</v>
      </c>
    </row>
    <row r="24" spans="3:14" x14ac:dyDescent="0.2">
      <c r="C24" s="105" t="s">
        <v>53</v>
      </c>
      <c r="E24" s="110" t="s">
        <v>45</v>
      </c>
      <c r="F24">
        <f t="shared" si="0"/>
        <v>0</v>
      </c>
      <c r="G24" s="108"/>
      <c r="H24" s="113"/>
      <c r="I24" s="110" t="s">
        <v>56</v>
      </c>
      <c r="J24" s="113">
        <f>'BASE CALC'!$D$6</f>
        <v>0</v>
      </c>
      <c r="K24" s="110" t="s">
        <v>45</v>
      </c>
      <c r="L24" s="113">
        <f t="shared" si="2"/>
        <v>0</v>
      </c>
      <c r="M24" s="108"/>
      <c r="N24" s="112">
        <f t="shared" si="1"/>
        <v>0</v>
      </c>
    </row>
    <row r="25" spans="3:14" x14ac:dyDescent="0.2">
      <c r="C25" s="105" t="s">
        <v>53</v>
      </c>
      <c r="E25" s="110" t="s">
        <v>45</v>
      </c>
      <c r="F25">
        <f t="shared" si="0"/>
        <v>0</v>
      </c>
      <c r="G25" s="108"/>
      <c r="H25" s="113"/>
      <c r="I25" s="110" t="s">
        <v>56</v>
      </c>
      <c r="J25" s="113">
        <f>'BASE CALC'!$D$6</f>
        <v>0</v>
      </c>
      <c r="K25" s="110" t="s">
        <v>45</v>
      </c>
      <c r="L25" s="113">
        <f t="shared" si="2"/>
        <v>0</v>
      </c>
      <c r="M25" s="108"/>
      <c r="N25" s="112">
        <f t="shared" si="1"/>
        <v>0</v>
      </c>
    </row>
    <row r="26" spans="3:14" x14ac:dyDescent="0.2">
      <c r="C26" s="105" t="s">
        <v>53</v>
      </c>
      <c r="E26" s="110" t="s">
        <v>45</v>
      </c>
      <c r="F26">
        <f t="shared" si="0"/>
        <v>0</v>
      </c>
      <c r="G26" s="108"/>
      <c r="H26" s="113"/>
      <c r="I26" s="110" t="s">
        <v>56</v>
      </c>
      <c r="J26" s="113">
        <f>'BASE CALC'!$D$6</f>
        <v>0</v>
      </c>
      <c r="K26" s="110" t="s">
        <v>45</v>
      </c>
      <c r="L26" s="113">
        <f t="shared" si="2"/>
        <v>0</v>
      </c>
      <c r="M26" s="108"/>
      <c r="N26" s="112">
        <f t="shared" si="1"/>
        <v>0</v>
      </c>
    </row>
    <row r="27" spans="3:14" x14ac:dyDescent="0.2">
      <c r="C27" s="105" t="s">
        <v>53</v>
      </c>
      <c r="E27" s="110" t="s">
        <v>45</v>
      </c>
      <c r="F27">
        <f t="shared" ref="F27:F37" si="3">B27-D27</f>
        <v>0</v>
      </c>
      <c r="G27" s="108"/>
      <c r="H27" s="113"/>
      <c r="I27" s="110" t="s">
        <v>56</v>
      </c>
      <c r="J27" s="113">
        <f>'BASE CALC'!$D$6</f>
        <v>0</v>
      </c>
      <c r="K27" s="110" t="s">
        <v>45</v>
      </c>
      <c r="L27" s="113">
        <f t="shared" ref="L27:L37" si="4">H60+J27</f>
        <v>0</v>
      </c>
      <c r="M27" s="108"/>
      <c r="N27" s="112">
        <f t="shared" si="1"/>
        <v>0</v>
      </c>
    </row>
    <row r="28" spans="3:14" x14ac:dyDescent="0.2">
      <c r="C28" s="105" t="s">
        <v>53</v>
      </c>
      <c r="E28" s="110" t="s">
        <v>45</v>
      </c>
      <c r="F28">
        <f t="shared" si="3"/>
        <v>0</v>
      </c>
      <c r="G28" s="108"/>
      <c r="H28" s="113"/>
      <c r="I28" s="110" t="s">
        <v>56</v>
      </c>
      <c r="J28" s="113">
        <f>'BASE CALC'!$D$6</f>
        <v>0</v>
      </c>
      <c r="K28" s="110" t="s">
        <v>45</v>
      </c>
      <c r="L28" s="113">
        <f t="shared" si="4"/>
        <v>0</v>
      </c>
      <c r="M28" s="108"/>
      <c r="N28" s="112">
        <f t="shared" si="1"/>
        <v>0</v>
      </c>
    </row>
    <row r="29" spans="3:14" x14ac:dyDescent="0.2">
      <c r="C29" s="105" t="s">
        <v>53</v>
      </c>
      <c r="E29" s="110" t="s">
        <v>45</v>
      </c>
      <c r="F29">
        <f t="shared" si="3"/>
        <v>0</v>
      </c>
      <c r="G29" s="108"/>
      <c r="H29" s="113"/>
      <c r="I29" s="110" t="s">
        <v>56</v>
      </c>
      <c r="J29" s="113">
        <f>'BASE CALC'!$D$6</f>
        <v>0</v>
      </c>
      <c r="K29" s="110" t="s">
        <v>45</v>
      </c>
      <c r="L29" s="113">
        <f t="shared" si="4"/>
        <v>0</v>
      </c>
      <c r="M29" s="108"/>
      <c r="N29" s="112">
        <f t="shared" si="1"/>
        <v>0</v>
      </c>
    </row>
    <row r="30" spans="3:14" x14ac:dyDescent="0.2">
      <c r="C30" s="105" t="s">
        <v>53</v>
      </c>
      <c r="E30" s="110" t="s">
        <v>45</v>
      </c>
      <c r="F30">
        <f t="shared" si="3"/>
        <v>0</v>
      </c>
      <c r="G30" s="108"/>
      <c r="H30" s="113"/>
      <c r="I30" s="110" t="s">
        <v>56</v>
      </c>
      <c r="J30" s="113">
        <f>'BASE CALC'!$D$6</f>
        <v>0</v>
      </c>
      <c r="K30" s="110" t="s">
        <v>45</v>
      </c>
      <c r="L30" s="113">
        <f t="shared" si="4"/>
        <v>0</v>
      </c>
      <c r="M30" s="108"/>
      <c r="N30" s="112">
        <f t="shared" si="1"/>
        <v>0</v>
      </c>
    </row>
    <row r="31" spans="3:14" x14ac:dyDescent="0.2">
      <c r="C31" s="105" t="s">
        <v>53</v>
      </c>
      <c r="E31" s="110" t="s">
        <v>45</v>
      </c>
      <c r="F31">
        <f t="shared" si="3"/>
        <v>0</v>
      </c>
      <c r="G31" s="108"/>
      <c r="H31" s="113"/>
      <c r="I31" s="110" t="s">
        <v>56</v>
      </c>
      <c r="J31" s="113">
        <f>'BASE CALC'!$D$6</f>
        <v>0</v>
      </c>
      <c r="K31" s="110" t="s">
        <v>45</v>
      </c>
      <c r="L31" s="113">
        <f t="shared" si="4"/>
        <v>0</v>
      </c>
      <c r="M31" s="108"/>
      <c r="N31" s="112">
        <f t="shared" si="1"/>
        <v>0</v>
      </c>
    </row>
    <row r="32" spans="3:14" x14ac:dyDescent="0.2">
      <c r="C32" s="105" t="s">
        <v>53</v>
      </c>
      <c r="E32" s="110" t="s">
        <v>45</v>
      </c>
      <c r="F32">
        <f t="shared" si="3"/>
        <v>0</v>
      </c>
      <c r="G32" s="108"/>
      <c r="H32" s="113"/>
      <c r="I32" s="110" t="s">
        <v>56</v>
      </c>
      <c r="J32" s="113">
        <f>'BASE CALC'!$D$6</f>
        <v>0</v>
      </c>
      <c r="K32" s="110" t="s">
        <v>45</v>
      </c>
      <c r="L32" s="113">
        <f t="shared" si="4"/>
        <v>0</v>
      </c>
      <c r="M32" s="108"/>
      <c r="N32" s="112">
        <f t="shared" si="1"/>
        <v>0</v>
      </c>
    </row>
    <row r="33" spans="3:14" x14ac:dyDescent="0.2">
      <c r="C33" s="105" t="s">
        <v>53</v>
      </c>
      <c r="E33" s="110" t="s">
        <v>45</v>
      </c>
      <c r="F33">
        <f t="shared" si="3"/>
        <v>0</v>
      </c>
      <c r="G33" s="108"/>
      <c r="H33" s="113"/>
      <c r="I33" s="110" t="s">
        <v>56</v>
      </c>
      <c r="J33" s="113">
        <f>'BASE CALC'!$D$6</f>
        <v>0</v>
      </c>
      <c r="K33" s="110" t="s">
        <v>45</v>
      </c>
      <c r="L33" s="113">
        <f t="shared" si="4"/>
        <v>0</v>
      </c>
      <c r="M33" s="108"/>
      <c r="N33" s="112">
        <f t="shared" si="1"/>
        <v>0</v>
      </c>
    </row>
    <row r="34" spans="3:14" x14ac:dyDescent="0.2">
      <c r="C34" s="105" t="s">
        <v>53</v>
      </c>
      <c r="E34" s="110" t="s">
        <v>45</v>
      </c>
      <c r="F34">
        <f t="shared" si="3"/>
        <v>0</v>
      </c>
      <c r="G34" s="108"/>
      <c r="H34" s="113"/>
      <c r="I34" s="110" t="s">
        <v>56</v>
      </c>
      <c r="J34" s="113">
        <f>'BASE CALC'!$D$6</f>
        <v>0</v>
      </c>
      <c r="K34" s="110" t="s">
        <v>45</v>
      </c>
      <c r="L34" s="113">
        <f t="shared" si="4"/>
        <v>0</v>
      </c>
      <c r="M34" s="108"/>
      <c r="N34" s="112">
        <f t="shared" si="1"/>
        <v>0</v>
      </c>
    </row>
    <row r="35" spans="3:14" x14ac:dyDescent="0.2">
      <c r="C35" s="105" t="s">
        <v>53</v>
      </c>
      <c r="E35" s="110" t="s">
        <v>45</v>
      </c>
      <c r="F35">
        <f t="shared" si="3"/>
        <v>0</v>
      </c>
      <c r="G35" s="108"/>
      <c r="H35" s="113"/>
      <c r="I35" s="110" t="s">
        <v>56</v>
      </c>
      <c r="J35" s="113">
        <f>'BASE CALC'!$D$6</f>
        <v>0</v>
      </c>
      <c r="K35" s="110" t="s">
        <v>45</v>
      </c>
      <c r="L35" s="113">
        <f t="shared" si="4"/>
        <v>0</v>
      </c>
      <c r="M35" s="108"/>
      <c r="N35" s="112">
        <f t="shared" si="1"/>
        <v>0</v>
      </c>
    </row>
    <row r="36" spans="3:14" x14ac:dyDescent="0.2">
      <c r="C36" s="105" t="s">
        <v>53</v>
      </c>
      <c r="E36" s="110" t="s">
        <v>45</v>
      </c>
      <c r="F36">
        <f t="shared" si="3"/>
        <v>0</v>
      </c>
      <c r="G36" s="108"/>
      <c r="H36" s="113"/>
      <c r="I36" s="110" t="s">
        <v>56</v>
      </c>
      <c r="J36" s="113">
        <f>'BASE CALC'!$D$6</f>
        <v>0</v>
      </c>
      <c r="K36" s="110" t="s">
        <v>45</v>
      </c>
      <c r="L36" s="113">
        <f t="shared" si="4"/>
        <v>0</v>
      </c>
      <c r="M36" s="108"/>
      <c r="N36" s="112">
        <f t="shared" si="1"/>
        <v>0</v>
      </c>
    </row>
    <row r="37" spans="3:14" x14ac:dyDescent="0.2">
      <c r="C37" s="105" t="s">
        <v>53</v>
      </c>
      <c r="E37" s="110" t="s">
        <v>45</v>
      </c>
      <c r="F37">
        <f t="shared" si="3"/>
        <v>0</v>
      </c>
      <c r="G37" s="108"/>
      <c r="H37" s="113"/>
      <c r="I37" s="110" t="s">
        <v>56</v>
      </c>
      <c r="J37" s="113">
        <f>'BASE CALC'!$D$6</f>
        <v>0</v>
      </c>
      <c r="K37" s="110" t="s">
        <v>45</v>
      </c>
      <c r="L37" s="113">
        <f t="shared" si="4"/>
        <v>0</v>
      </c>
      <c r="M37" s="108"/>
      <c r="N37" s="112">
        <f t="shared" si="1"/>
        <v>0</v>
      </c>
    </row>
    <row r="38" spans="3:14" x14ac:dyDescent="0.2">
      <c r="C38" s="105"/>
      <c r="H38" s="113"/>
    </row>
    <row r="39" spans="3:14" x14ac:dyDescent="0.2">
      <c r="C39" s="105"/>
      <c r="H39" s="113"/>
    </row>
    <row r="40" spans="3:14" x14ac:dyDescent="0.2">
      <c r="C40" s="105"/>
      <c r="H40" s="113"/>
    </row>
    <row r="41" spans="3:14" x14ac:dyDescent="0.2">
      <c r="C41" s="105"/>
      <c r="H41" s="113"/>
    </row>
    <row r="42" spans="3:14" x14ac:dyDescent="0.2">
      <c r="C42" s="105"/>
      <c r="H42" s="113"/>
    </row>
    <row r="43" spans="3:14" x14ac:dyDescent="0.2">
      <c r="C43" s="105"/>
      <c r="H43" s="113"/>
    </row>
    <row r="44" spans="3:14" x14ac:dyDescent="0.2">
      <c r="C44" s="105"/>
      <c r="H44" s="113"/>
    </row>
    <row r="45" spans="3:14" x14ac:dyDescent="0.2">
      <c r="C45" s="105"/>
      <c r="H45" s="113"/>
    </row>
    <row r="46" spans="3:14" x14ac:dyDescent="0.2">
      <c r="C46" s="105"/>
      <c r="H46" s="113"/>
    </row>
    <row r="47" spans="3:14" x14ac:dyDescent="0.2">
      <c r="C47" s="105"/>
      <c r="H47" s="113"/>
    </row>
    <row r="48" spans="3:14" x14ac:dyDescent="0.2">
      <c r="C48" s="105"/>
      <c r="H48" s="113"/>
    </row>
    <row r="49" spans="3:8" x14ac:dyDescent="0.2">
      <c r="C49" s="105"/>
      <c r="H49" s="113"/>
    </row>
    <row r="50" spans="3:8" x14ac:dyDescent="0.2">
      <c r="C50" s="105"/>
      <c r="H50" s="113"/>
    </row>
    <row r="51" spans="3:8" x14ac:dyDescent="0.2">
      <c r="C51" s="105"/>
      <c r="H51" s="113"/>
    </row>
    <row r="52" spans="3:8" x14ac:dyDescent="0.2">
      <c r="C52" s="105"/>
      <c r="H52" s="113"/>
    </row>
    <row r="53" spans="3:8" x14ac:dyDescent="0.2">
      <c r="C53" s="105"/>
      <c r="H53" s="113"/>
    </row>
    <row r="54" spans="3:8" x14ac:dyDescent="0.2">
      <c r="C54" s="105"/>
      <c r="H54" s="113"/>
    </row>
    <row r="55" spans="3:8" x14ac:dyDescent="0.2">
      <c r="C55" s="105"/>
      <c r="H55" s="113"/>
    </row>
    <row r="56" spans="3:8" x14ac:dyDescent="0.2">
      <c r="C56" s="105"/>
    </row>
    <row r="57" spans="3:8" x14ac:dyDescent="0.2">
      <c r="C57" s="105"/>
    </row>
    <row r="58" spans="3:8" x14ac:dyDescent="0.2">
      <c r="C58" s="105"/>
    </row>
    <row r="59" spans="3:8" x14ac:dyDescent="0.2">
      <c r="C59" s="105"/>
    </row>
    <row r="60" spans="3:8" x14ac:dyDescent="0.2">
      <c r="C60" s="105"/>
    </row>
    <row r="61" spans="3:8" x14ac:dyDescent="0.2">
      <c r="C61" s="105"/>
    </row>
    <row r="62" spans="3:8" x14ac:dyDescent="0.2">
      <c r="C62" s="105"/>
    </row>
    <row r="63" spans="3:8" x14ac:dyDescent="0.2">
      <c r="C63" s="105"/>
    </row>
    <row r="64" spans="3:8" x14ac:dyDescent="0.2">
      <c r="C64" s="105"/>
    </row>
    <row r="65" spans="3:3" x14ac:dyDescent="0.2">
      <c r="C65" s="105"/>
    </row>
    <row r="66" spans="3:3" x14ac:dyDescent="0.2">
      <c r="C66" s="105"/>
    </row>
    <row r="67" spans="3:3" x14ac:dyDescent="0.2">
      <c r="C67" s="105"/>
    </row>
    <row r="68" spans="3:3" x14ac:dyDescent="0.2">
      <c r="C68" s="105"/>
    </row>
    <row r="69" spans="3:3" x14ac:dyDescent="0.2">
      <c r="C69" s="105"/>
    </row>
    <row r="70" spans="3:3" x14ac:dyDescent="0.2">
      <c r="C70" s="105"/>
    </row>
    <row r="71" spans="3:3" x14ac:dyDescent="0.2">
      <c r="C71" s="105"/>
    </row>
    <row r="72" spans="3:3" x14ac:dyDescent="0.2">
      <c r="C72" s="105"/>
    </row>
    <row r="73" spans="3:3" x14ac:dyDescent="0.2">
      <c r="C73" s="105"/>
    </row>
    <row r="74" spans="3:3" x14ac:dyDescent="0.2">
      <c r="C74" s="105"/>
    </row>
    <row r="75" spans="3:3" x14ac:dyDescent="0.2">
      <c r="C75" s="105"/>
    </row>
    <row r="76" spans="3:3" x14ac:dyDescent="0.2">
      <c r="C76" s="105"/>
    </row>
    <row r="77" spans="3:3" x14ac:dyDescent="0.2">
      <c r="C77" s="105"/>
    </row>
    <row r="78" spans="3:3" x14ac:dyDescent="0.2">
      <c r="C78" s="105"/>
    </row>
    <row r="79" spans="3:3" x14ac:dyDescent="0.2">
      <c r="C79" s="105"/>
    </row>
    <row r="80" spans="3:3" x14ac:dyDescent="0.2">
      <c r="C80" s="105"/>
    </row>
    <row r="81" spans="3:3" x14ac:dyDescent="0.2">
      <c r="C81" s="105"/>
    </row>
    <row r="82" spans="3:3" x14ac:dyDescent="0.2">
      <c r="C82" s="105"/>
    </row>
    <row r="83" spans="3:3" x14ac:dyDescent="0.2">
      <c r="C83" s="105"/>
    </row>
    <row r="84" spans="3:3" x14ac:dyDescent="0.2">
      <c r="C84" s="105"/>
    </row>
    <row r="85" spans="3:3" x14ac:dyDescent="0.2">
      <c r="C85" s="105"/>
    </row>
    <row r="86" spans="3:3" x14ac:dyDescent="0.2">
      <c r="C86" s="105"/>
    </row>
    <row r="87" spans="3:3" x14ac:dyDescent="0.2">
      <c r="C87" s="105"/>
    </row>
    <row r="88" spans="3:3" x14ac:dyDescent="0.2">
      <c r="C88" s="105"/>
    </row>
    <row r="89" spans="3:3" x14ac:dyDescent="0.2">
      <c r="C89" s="105"/>
    </row>
    <row r="90" spans="3:3" x14ac:dyDescent="0.2">
      <c r="C90" s="105"/>
    </row>
    <row r="91" spans="3:3" x14ac:dyDescent="0.2">
      <c r="C91" s="105"/>
    </row>
    <row r="92" spans="3:3" x14ac:dyDescent="0.2">
      <c r="C92" s="105"/>
    </row>
    <row r="93" spans="3:3" x14ac:dyDescent="0.2">
      <c r="C93" s="105"/>
    </row>
    <row r="94" spans="3:3" x14ac:dyDescent="0.2">
      <c r="C94" s="105"/>
    </row>
    <row r="95" spans="3:3" x14ac:dyDescent="0.2">
      <c r="C95" s="105"/>
    </row>
    <row r="96" spans="3:3" x14ac:dyDescent="0.2">
      <c r="C96" s="105"/>
    </row>
    <row r="97" spans="3:3" x14ac:dyDescent="0.2">
      <c r="C97" s="105"/>
    </row>
    <row r="98" spans="3:3" x14ac:dyDescent="0.2">
      <c r="C98" s="105"/>
    </row>
    <row r="99" spans="3:3" x14ac:dyDescent="0.2">
      <c r="C99" s="105"/>
    </row>
    <row r="100" spans="3:3" x14ac:dyDescent="0.2">
      <c r="C100" s="105"/>
    </row>
    <row r="101" spans="3:3" x14ac:dyDescent="0.2">
      <c r="C101" s="105"/>
    </row>
    <row r="102" spans="3:3" x14ac:dyDescent="0.2">
      <c r="C102" s="105"/>
    </row>
    <row r="103" spans="3:3" x14ac:dyDescent="0.2">
      <c r="C103" s="105"/>
    </row>
    <row r="104" spans="3:3" x14ac:dyDescent="0.2">
      <c r="C104" s="105"/>
    </row>
  </sheetData>
  <mergeCells count="2">
    <mergeCell ref="D1:J1"/>
    <mergeCell ref="D3:K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BASE CALC</vt:lpstr>
      <vt:lpstr>IRRIG SCHED COMP</vt:lpstr>
      <vt:lpstr>Summary</vt:lpstr>
      <vt:lpstr>Coastal</vt:lpstr>
      <vt:lpstr>Central</vt:lpstr>
      <vt:lpstr>Foothill</vt:lpstr>
      <vt:lpstr>Mixed Use Meter Log</vt:lpstr>
      <vt:lpstr>'BASE CALC'!Print_Area</vt:lpstr>
      <vt:lpstr>'IRRIG SCHED COMP'!Print_Area</vt:lpstr>
      <vt:lpstr>'Mixed Use Meter Log'!Print_Area</vt:lpstr>
    </vt:vector>
  </TitlesOfParts>
  <Company>Irvine Ranch Water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Sanchez</dc:creator>
  <cp:lastModifiedBy>IMAGE</cp:lastModifiedBy>
  <cp:lastPrinted>2012-03-27T15:45:07Z</cp:lastPrinted>
  <dcterms:created xsi:type="dcterms:W3CDTF">2003-08-13T22:47:38Z</dcterms:created>
  <dcterms:modified xsi:type="dcterms:W3CDTF">2016-02-05T18:26:00Z</dcterms:modified>
</cp:coreProperties>
</file>